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jok\Desktop\Brian\Excel\Tourist Arrivals data Excel\"/>
    </mc:Choice>
  </mc:AlternateContent>
  <bookViews>
    <workbookView xWindow="0" yWindow="0" windowWidth="20490" windowHeight="7155"/>
  </bookViews>
  <sheets>
    <sheet name="100" sheetId="7" r:id="rId1"/>
    <sheet name="210" sheetId="1" r:id="rId2"/>
    <sheet name="310" sheetId="2" r:id="rId3"/>
    <sheet name="510" sheetId="3" r:id="rId4"/>
    <sheet name="1400" sheetId="4" r:id="rId5"/>
    <sheet name="1401" sheetId="5" r:id="rId6"/>
    <sheet name="1402" sheetId="6" r:id="rId7"/>
  </sheets>
  <externalReferences>
    <externalReference r:id="rId8"/>
  </externalReferences>
  <definedNames>
    <definedName name="_xlnm._FilterDatabase" localSheetId="4" hidden="1">'1400'!$AE$6:$AE$123</definedName>
    <definedName name="_xlnm._FilterDatabase" localSheetId="5" hidden="1">'1401'!$AE$6:$AE$123</definedName>
    <definedName name="_xlnm._FilterDatabase" localSheetId="6" hidden="1">'1402'!$AE$6:$AE$123</definedName>
    <definedName name="_xlnm._FilterDatabase" localSheetId="1" hidden="1">'210'!$AE$6:$AE$28</definedName>
    <definedName name="_xlnm._FilterDatabase" localSheetId="2" hidden="1">'310'!$AE$6:$AE$24</definedName>
    <definedName name="_xlnm._FilterDatabase" localSheetId="3" hidden="1">'510'!$AE$6:$AE$45</definedName>
    <definedName name="_xlnm._FilterDatabase" hidden="1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2">#REF!</definedName>
    <definedName name="_xlnm.Criteria" localSheetId="3">#REF!</definedName>
    <definedName name="_xlnm.Criteria">#REF!</definedName>
    <definedName name="CUADROSDELPAIS" localSheetId="4">#REF!</definedName>
    <definedName name="CUADROSDELPAIS" localSheetId="5">#REF!</definedName>
    <definedName name="CUADROSDELPAIS" localSheetId="6">#REF!</definedName>
    <definedName name="CUADROSDELPAIS" localSheetId="2">#REF!</definedName>
    <definedName name="CUADROSDELPAIS" localSheetId="3">#REF!</definedName>
    <definedName name="CUADROSDELPAIS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>#REF!</definedName>
    <definedName name="DATES" localSheetId="4">#REF!</definedName>
    <definedName name="DATES" localSheetId="5">#REF!</definedName>
    <definedName name="DATES" localSheetId="6">#REF!</definedName>
    <definedName name="DATES" localSheetId="2">#REF!</definedName>
    <definedName name="DATES" localSheetId="3">#REF!</definedName>
    <definedName name="DATES">#REF!</definedName>
    <definedName name="DD" localSheetId="4">#REF!</definedName>
    <definedName name="DD" localSheetId="5">#REF!</definedName>
    <definedName name="DD" localSheetId="6">#REF!</definedName>
    <definedName name="DD" localSheetId="2">#REF!</definedName>
    <definedName name="DD" localSheetId="3">#REF!</definedName>
    <definedName name="DD">#REF!</definedName>
    <definedName name="Javier" localSheetId="4">#REF!</definedName>
    <definedName name="Javier" localSheetId="5">#REF!</definedName>
    <definedName name="Javier" localSheetId="6">#REF!</definedName>
    <definedName name="Javier" localSheetId="2">#REF!</definedName>
    <definedName name="Javier" localSheetId="3">#REF!</definedName>
    <definedName name="Javier">#REF!</definedName>
    <definedName name="NAMES" localSheetId="4">#REF!</definedName>
    <definedName name="NAMES" localSheetId="5">#REF!</definedName>
    <definedName name="NAMES" localSheetId="6">#REF!</definedName>
    <definedName name="NAMES" localSheetId="2">#REF!</definedName>
    <definedName name="NAMES" localSheetId="3">#REF!</definedName>
    <definedName name="NAMES">#REF!</definedName>
    <definedName name="_xlnm.Print_Area" localSheetId="4">'1400'!$A$1:$AD$124</definedName>
    <definedName name="_xlnm.Print_Area" localSheetId="5">'1401'!$A$1:$AD$124</definedName>
    <definedName name="_xlnm.Print_Area" localSheetId="6">'1402'!$A$1:$AD$124</definedName>
    <definedName name="_xlnm.Print_Area" localSheetId="1">'210'!$A$1:$AD$29</definedName>
    <definedName name="_xlnm.Print_Area" localSheetId="2">'310'!$A$1:$AD$25</definedName>
    <definedName name="_xlnm.Print_Area" localSheetId="3">'510'!$A$1:$AD$46</definedName>
    <definedName name="_xlnm.Print_Area">#REF!</definedName>
    <definedName name="_xlnm.Print_Titles" localSheetId="4">'1400'!$A:$B,'1400'!$1:$6</definedName>
    <definedName name="_xlnm.Print_Titles" localSheetId="5">'1401'!$A:$B,'1401'!$1:$6</definedName>
    <definedName name="_xlnm.Print_Titles" localSheetId="6">'1402'!$A:$B,'1402'!$1:$6</definedName>
    <definedName name="_xlnm.Print_Titles" localSheetId="1">'210'!$A:$B,'210'!$1:$6</definedName>
    <definedName name="_xlnm.Print_Titles" localSheetId="2">'310'!$A:$B,'310'!$1:$6</definedName>
    <definedName name="_xlnm.Print_Titles" localSheetId="3">'510'!$A:$B,'510'!$1:$6</definedName>
    <definedName name="_xlnm.Print_Titles">#REF!</definedName>
    <definedName name="TABLES" localSheetId="4">#REF!</definedName>
    <definedName name="TABLES" localSheetId="5">#REF!</definedName>
    <definedName name="TABLES" localSheetId="6">#REF!</definedName>
    <definedName name="TABLES" localSheetId="2">#REF!</definedName>
    <definedName name="TABLES" localSheetId="3">#REF!</definedName>
    <definedName name="TABLES">#REF!</definedName>
  </definedNames>
  <calcPr calcId="152511"/>
</workbook>
</file>

<file path=xl/calcChain.xml><?xml version="1.0" encoding="utf-8"?>
<calcChain xmlns="http://schemas.openxmlformats.org/spreadsheetml/2006/main">
  <c r="A1" i="7" l="1"/>
  <c r="B1" i="7"/>
  <c r="C1" i="7"/>
  <c r="D1" i="7"/>
  <c r="E1" i="7"/>
  <c r="F1" i="7"/>
  <c r="G1" i="7"/>
  <c r="A2" i="7"/>
  <c r="B2" i="7"/>
  <c r="C2" i="7"/>
  <c r="D2" i="7"/>
  <c r="AF2" i="7"/>
  <c r="A3" i="7"/>
  <c r="B3" i="7"/>
  <c r="C3" i="7"/>
  <c r="D3" i="7"/>
  <c r="E3" i="7"/>
  <c r="F3" i="7"/>
  <c r="G3" i="7"/>
  <c r="AF3" i="7"/>
  <c r="F6" i="7"/>
  <c r="G6" i="7"/>
  <c r="H6" i="7" s="1"/>
  <c r="I6" i="7"/>
  <c r="J6" i="7" s="1"/>
  <c r="K6" i="7" s="1"/>
  <c r="L6" i="7" s="1"/>
  <c r="M6" i="7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F6" i="7"/>
  <c r="A8" i="7"/>
  <c r="B8" i="7"/>
  <c r="D8" i="7"/>
  <c r="A9" i="7"/>
  <c r="B9" i="7"/>
  <c r="D9" i="7"/>
  <c r="H9" i="7"/>
  <c r="L9" i="7"/>
  <c r="P9" i="7"/>
  <c r="T9" i="7"/>
  <c r="X9" i="7"/>
  <c r="A10" i="7"/>
  <c r="B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11" i="7"/>
  <c r="B11" i="7"/>
  <c r="D11" i="7"/>
  <c r="AA11" i="7"/>
  <c r="AB11" i="7"/>
  <c r="A12" i="7"/>
  <c r="B12" i="7"/>
  <c r="D12" i="7"/>
  <c r="AA12" i="7"/>
  <c r="AB12" i="7"/>
  <c r="A13" i="7"/>
  <c r="B13" i="7"/>
  <c r="D13" i="7"/>
  <c r="AA13" i="7"/>
  <c r="AB13" i="7"/>
  <c r="A14" i="7"/>
  <c r="B14" i="7"/>
  <c r="D14" i="7"/>
  <c r="AA14" i="7"/>
  <c r="AB14" i="7"/>
  <c r="A15" i="7"/>
  <c r="B15" i="7"/>
  <c r="D15" i="7"/>
  <c r="AA15" i="7"/>
  <c r="AB15" i="7"/>
  <c r="A16" i="7"/>
  <c r="B16" i="7"/>
  <c r="D16" i="7"/>
  <c r="AA16" i="7"/>
  <c r="AB16" i="7"/>
  <c r="A17" i="7"/>
  <c r="B17" i="7"/>
  <c r="D17" i="7"/>
  <c r="AA17" i="7"/>
  <c r="AB17" i="7"/>
  <c r="A18" i="7"/>
  <c r="B18" i="7"/>
  <c r="D18" i="7"/>
  <c r="AA18" i="7"/>
  <c r="AB18" i="7"/>
  <c r="A19" i="7"/>
  <c r="B19" i="7"/>
  <c r="D19" i="7"/>
  <c r="AA19" i="7"/>
  <c r="AB19" i="7"/>
  <c r="A20" i="7"/>
  <c r="B20" i="7"/>
  <c r="D20" i="7"/>
  <c r="AA20" i="7"/>
  <c r="AB20" i="7"/>
  <c r="A21" i="7"/>
  <c r="B21" i="7"/>
  <c r="D21" i="7"/>
  <c r="AA21" i="7"/>
  <c r="AB21" i="7"/>
  <c r="A22" i="7"/>
  <c r="B22" i="7"/>
  <c r="D22" i="7"/>
  <c r="AA22" i="7"/>
  <c r="AB22" i="7"/>
  <c r="A23" i="7"/>
  <c r="B23" i="7"/>
  <c r="D23" i="7"/>
  <c r="AA23" i="7"/>
  <c r="AB23" i="7"/>
  <c r="A24" i="7"/>
  <c r="B24" i="7"/>
  <c r="D24" i="7"/>
  <c r="AA24" i="7"/>
  <c r="AB24" i="7"/>
  <c r="A25" i="7"/>
  <c r="B25" i="7"/>
  <c r="D25" i="7"/>
  <c r="AA25" i="7"/>
  <c r="AB25" i="7"/>
  <c r="A26" i="7"/>
  <c r="B26" i="7"/>
  <c r="D26" i="7"/>
  <c r="AA26" i="7"/>
  <c r="AB26" i="7"/>
  <c r="A27" i="7"/>
  <c r="B27" i="7"/>
  <c r="D27" i="7"/>
  <c r="AA27" i="7"/>
  <c r="AB27" i="7"/>
  <c r="A28" i="7"/>
  <c r="B28" i="7"/>
  <c r="D28" i="7"/>
  <c r="AA28" i="7"/>
  <c r="AB28" i="7"/>
  <c r="A29" i="7"/>
  <c r="B29" i="7"/>
  <c r="D29" i="7"/>
  <c r="AA29" i="7"/>
  <c r="AB29" i="7"/>
  <c r="A30" i="7"/>
  <c r="B30" i="7"/>
  <c r="D30" i="7"/>
  <c r="AA30" i="7"/>
  <c r="AB30" i="7"/>
  <c r="A31" i="7"/>
  <c r="B31" i="7"/>
  <c r="D31" i="7"/>
  <c r="AA31" i="7"/>
  <c r="AB31" i="7"/>
  <c r="A32" i="7"/>
  <c r="B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AB32" i="7" s="1"/>
  <c r="Z32" i="7"/>
  <c r="AA32" i="7"/>
  <c r="A33" i="7"/>
  <c r="B33" i="7"/>
  <c r="D33" i="7"/>
  <c r="AA33" i="7"/>
  <c r="AB33" i="7"/>
  <c r="A34" i="7"/>
  <c r="B34" i="7"/>
  <c r="D34" i="7"/>
  <c r="AA34" i="7"/>
  <c r="AB34" i="7"/>
  <c r="A35" i="7"/>
  <c r="B35" i="7"/>
  <c r="D35" i="7"/>
  <c r="AA35" i="7"/>
  <c r="AB35" i="7"/>
  <c r="A36" i="7"/>
  <c r="B36" i="7"/>
  <c r="D36" i="7"/>
  <c r="AA36" i="7"/>
  <c r="AB36" i="7"/>
  <c r="A37" i="7"/>
  <c r="B37" i="7"/>
  <c r="D37" i="7"/>
  <c r="AA37" i="7"/>
  <c r="AB37" i="7"/>
  <c r="A38" i="7"/>
  <c r="B38" i="7"/>
  <c r="D38" i="7"/>
  <c r="AA38" i="7"/>
  <c r="AB38" i="7"/>
  <c r="A39" i="7"/>
  <c r="B39" i="7"/>
  <c r="D39" i="7"/>
  <c r="AA39" i="7"/>
  <c r="AB39" i="7"/>
  <c r="A40" i="7"/>
  <c r="B40" i="7"/>
  <c r="D40" i="7"/>
  <c r="AA40" i="7"/>
  <c r="AB40" i="7"/>
  <c r="A41" i="7"/>
  <c r="B41" i="7"/>
  <c r="D41" i="7"/>
  <c r="AA41" i="7"/>
  <c r="AB41" i="7"/>
  <c r="A42" i="7"/>
  <c r="B42" i="7"/>
  <c r="D42" i="7"/>
  <c r="AA42" i="7"/>
  <c r="AB42" i="7"/>
  <c r="A43" i="7"/>
  <c r="B43" i="7"/>
  <c r="D43" i="7"/>
  <c r="AA43" i="7"/>
  <c r="AB43" i="7"/>
  <c r="A44" i="7"/>
  <c r="B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AB44" i="7" s="1"/>
  <c r="Z44" i="7"/>
  <c r="AA44" i="7"/>
  <c r="A45" i="7"/>
  <c r="B45" i="7"/>
  <c r="D45" i="7"/>
  <c r="AA45" i="7"/>
  <c r="AB45" i="7"/>
  <c r="A46" i="7"/>
  <c r="B46" i="7"/>
  <c r="D46" i="7"/>
  <c r="AA46" i="7"/>
  <c r="AB46" i="7"/>
  <c r="A47" i="7"/>
  <c r="B47" i="7"/>
  <c r="D47" i="7"/>
  <c r="AA47" i="7"/>
  <c r="AB47" i="7"/>
  <c r="A48" i="7"/>
  <c r="B48" i="7"/>
  <c r="D48" i="7"/>
  <c r="AA48" i="7"/>
  <c r="AB48" i="7"/>
  <c r="A49" i="7"/>
  <c r="B49" i="7"/>
  <c r="D49" i="7"/>
  <c r="AA49" i="7"/>
  <c r="AB49" i="7"/>
  <c r="A50" i="7"/>
  <c r="B50" i="7"/>
  <c r="D50" i="7"/>
  <c r="AA50" i="7"/>
  <c r="AB50" i="7"/>
  <c r="A51" i="7"/>
  <c r="B51" i="7"/>
  <c r="D51" i="7"/>
  <c r="AA51" i="7"/>
  <c r="AB51" i="7"/>
  <c r="A52" i="7"/>
  <c r="B52" i="7"/>
  <c r="D52" i="7"/>
  <c r="AA52" i="7"/>
  <c r="AB52" i="7"/>
  <c r="A53" i="7"/>
  <c r="B53" i="7"/>
  <c r="D53" i="7"/>
  <c r="E53" i="7"/>
  <c r="F53" i="7"/>
  <c r="F9" i="7" s="1"/>
  <c r="G53" i="7"/>
  <c r="H53" i="7"/>
  <c r="I53" i="7"/>
  <c r="J53" i="7"/>
  <c r="J9" i="7" s="1"/>
  <c r="K53" i="7"/>
  <c r="L53" i="7"/>
  <c r="M53" i="7"/>
  <c r="N53" i="7"/>
  <c r="N9" i="7" s="1"/>
  <c r="O53" i="7"/>
  <c r="P53" i="7"/>
  <c r="Q53" i="7"/>
  <c r="R53" i="7"/>
  <c r="R9" i="7" s="1"/>
  <c r="S53" i="7"/>
  <c r="T53" i="7"/>
  <c r="U53" i="7"/>
  <c r="V53" i="7"/>
  <c r="V9" i="7" s="1"/>
  <c r="W53" i="7"/>
  <c r="X53" i="7"/>
  <c r="Y53" i="7"/>
  <c r="AB53" i="7" s="1"/>
  <c r="Z53" i="7"/>
  <c r="Z9" i="7" s="1"/>
  <c r="AA53" i="7"/>
  <c r="AF53" i="7"/>
  <c r="A54" i="7"/>
  <c r="B54" i="7"/>
  <c r="D54" i="7"/>
  <c r="AA54" i="7"/>
  <c r="AB54" i="7"/>
  <c r="A55" i="7"/>
  <c r="B55" i="7"/>
  <c r="C55" i="7"/>
  <c r="D55" i="7"/>
  <c r="AA55" i="7"/>
  <c r="AB55" i="7"/>
  <c r="AF55" i="7"/>
  <c r="A56" i="7"/>
  <c r="B56" i="7"/>
  <c r="D56" i="7"/>
  <c r="AA56" i="7"/>
  <c r="AB56" i="7"/>
  <c r="A57" i="7"/>
  <c r="B57" i="7"/>
  <c r="C57" i="7"/>
  <c r="D57" i="7"/>
  <c r="AA57" i="7"/>
  <c r="AB57" i="7"/>
  <c r="AF57" i="7"/>
  <c r="A58" i="7"/>
  <c r="B58" i="7"/>
  <c r="D58" i="7"/>
  <c r="AA58" i="7"/>
  <c r="AB58" i="7"/>
  <c r="A59" i="7"/>
  <c r="B59" i="7"/>
  <c r="C59" i="7"/>
  <c r="D59" i="7"/>
  <c r="AA59" i="7"/>
  <c r="AB59" i="7"/>
  <c r="AF59" i="7"/>
  <c r="A60" i="7"/>
  <c r="B60" i="7"/>
  <c r="D60" i="7"/>
  <c r="AA60" i="7"/>
  <c r="AB60" i="7"/>
  <c r="A61" i="7"/>
  <c r="B61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AB61" i="7" s="1"/>
  <c r="Z61" i="7"/>
  <c r="AA61" i="7"/>
  <c r="A62" i="7"/>
  <c r="B62" i="7"/>
  <c r="D62" i="7"/>
  <c r="AA62" i="7"/>
  <c r="AB62" i="7"/>
  <c r="A63" i="7"/>
  <c r="B63" i="7"/>
  <c r="D63" i="7"/>
  <c r="AA63" i="7"/>
  <c r="AB63" i="7"/>
  <c r="A64" i="7"/>
  <c r="B64" i="7"/>
  <c r="D64" i="7"/>
  <c r="AA64" i="7"/>
  <c r="AB64" i="7"/>
  <c r="A65" i="7"/>
  <c r="B65" i="7"/>
  <c r="D65" i="7"/>
  <c r="AA65" i="7"/>
  <c r="AB65" i="7"/>
  <c r="A66" i="7"/>
  <c r="B66" i="7"/>
  <c r="D66" i="7"/>
  <c r="AA66" i="7"/>
  <c r="AB66" i="7"/>
  <c r="A67" i="7"/>
  <c r="B67" i="7"/>
  <c r="D67" i="7"/>
  <c r="AA67" i="7"/>
  <c r="AB67" i="7"/>
  <c r="A68" i="7"/>
  <c r="B68" i="7"/>
  <c r="D68" i="7"/>
  <c r="AA68" i="7"/>
  <c r="AB68" i="7"/>
  <c r="A69" i="7"/>
  <c r="B69" i="7"/>
  <c r="D69" i="7"/>
  <c r="AA69" i="7"/>
  <c r="AB69" i="7"/>
  <c r="A70" i="7"/>
  <c r="B70" i="7"/>
  <c r="D70" i="7"/>
  <c r="AA70" i="7"/>
  <c r="AB70" i="7"/>
  <c r="A71" i="7"/>
  <c r="B71" i="7"/>
  <c r="D71" i="7"/>
  <c r="AA71" i="7"/>
  <c r="AB71" i="7"/>
  <c r="A72" i="7"/>
  <c r="B72" i="7"/>
  <c r="D72" i="7"/>
  <c r="AA72" i="7"/>
  <c r="AB72" i="7"/>
  <c r="A73" i="7"/>
  <c r="B73" i="7"/>
  <c r="D73" i="7"/>
  <c r="AA73" i="7"/>
  <c r="AB73" i="7"/>
  <c r="A74" i="7"/>
  <c r="B74" i="7"/>
  <c r="D74" i="7"/>
  <c r="AA74" i="7"/>
  <c r="AB74" i="7"/>
  <c r="A75" i="7"/>
  <c r="B75" i="7"/>
  <c r="D75" i="7"/>
  <c r="AA75" i="7"/>
  <c r="AB75" i="7"/>
  <c r="A76" i="7"/>
  <c r="B76" i="7"/>
  <c r="D76" i="7"/>
  <c r="AA76" i="7"/>
  <c r="AB76" i="7"/>
  <c r="A77" i="7"/>
  <c r="B77" i="7"/>
  <c r="D77" i="7"/>
  <c r="AA77" i="7"/>
  <c r="AB77" i="7"/>
  <c r="A78" i="7"/>
  <c r="B78" i="7"/>
  <c r="D78" i="7"/>
  <c r="AA78" i="7"/>
  <c r="AB78" i="7"/>
  <c r="A79" i="7"/>
  <c r="B79" i="7"/>
  <c r="D79" i="7"/>
  <c r="AA79" i="7"/>
  <c r="AB79" i="7"/>
  <c r="A80" i="7"/>
  <c r="B80" i="7"/>
  <c r="D80" i="7"/>
  <c r="AA80" i="7"/>
  <c r="AB80" i="7"/>
  <c r="A81" i="7"/>
  <c r="B81" i="7"/>
  <c r="D81" i="7"/>
  <c r="E81" i="7"/>
  <c r="F81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AB81" i="7" s="1"/>
  <c r="Z81" i="7"/>
  <c r="AA81" i="7"/>
  <c r="AF81" i="7"/>
  <c r="A82" i="7"/>
  <c r="B82" i="7"/>
  <c r="D82" i="7"/>
  <c r="AA82" i="7"/>
  <c r="AB82" i="7"/>
  <c r="A83" i="7"/>
  <c r="B83" i="7"/>
  <c r="C83" i="7"/>
  <c r="D83" i="7"/>
  <c r="AA83" i="7"/>
  <c r="AB83" i="7"/>
  <c r="AF83" i="7"/>
  <c r="A84" i="7"/>
  <c r="B84" i="7"/>
  <c r="D84" i="7"/>
  <c r="F84" i="7"/>
  <c r="J84" i="7"/>
  <c r="N84" i="7"/>
  <c r="R84" i="7"/>
  <c r="V84" i="7"/>
  <c r="Z84" i="7"/>
  <c r="A85" i="7"/>
  <c r="B85" i="7"/>
  <c r="C85" i="7"/>
  <c r="D85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A86" i="7"/>
  <c r="B86" i="7"/>
  <c r="D86" i="7"/>
  <c r="AA86" i="7"/>
  <c r="AB86" i="7"/>
  <c r="A87" i="7"/>
  <c r="B87" i="7"/>
  <c r="D87" i="7"/>
  <c r="AA87" i="7"/>
  <c r="AB87" i="7"/>
  <c r="A88" i="7"/>
  <c r="B88" i="7"/>
  <c r="D88" i="7"/>
  <c r="AA88" i="7"/>
  <c r="AB88" i="7"/>
  <c r="A89" i="7"/>
  <c r="B89" i="7"/>
  <c r="D89" i="7"/>
  <c r="AA89" i="7"/>
  <c r="AB89" i="7"/>
  <c r="A90" i="7"/>
  <c r="B90" i="7"/>
  <c r="D90" i="7"/>
  <c r="AA90" i="7"/>
  <c r="AB90" i="7"/>
  <c r="A91" i="7"/>
  <c r="B91" i="7"/>
  <c r="D91" i="7"/>
  <c r="AA91" i="7"/>
  <c r="AB91" i="7"/>
  <c r="A92" i="7"/>
  <c r="B92" i="7"/>
  <c r="D92" i="7"/>
  <c r="AA92" i="7"/>
  <c r="AB92" i="7"/>
  <c r="A93" i="7"/>
  <c r="B93" i="7"/>
  <c r="D93" i="7"/>
  <c r="AA93" i="7"/>
  <c r="AB93" i="7"/>
  <c r="A94" i="7"/>
  <c r="B94" i="7"/>
  <c r="D94" i="7"/>
  <c r="AA94" i="7"/>
  <c r="AB94" i="7"/>
  <c r="A95" i="7"/>
  <c r="B95" i="7"/>
  <c r="D95" i="7"/>
  <c r="AA95" i="7"/>
  <c r="AB95" i="7"/>
  <c r="A96" i="7"/>
  <c r="B96" i="7"/>
  <c r="D96" i="7"/>
  <c r="AA96" i="7"/>
  <c r="AB96" i="7"/>
  <c r="A97" i="7"/>
  <c r="B97" i="7"/>
  <c r="D97" i="7"/>
  <c r="AA97" i="7"/>
  <c r="AB97" i="7"/>
  <c r="A98" i="7"/>
  <c r="B98" i="7"/>
  <c r="D98" i="7"/>
  <c r="AA98" i="7"/>
  <c r="AB98" i="7"/>
  <c r="A99" i="7"/>
  <c r="B99" i="7"/>
  <c r="D99" i="7"/>
  <c r="AA99" i="7"/>
  <c r="AB99" i="7"/>
  <c r="A100" i="7"/>
  <c r="B100" i="7"/>
  <c r="D100" i="7"/>
  <c r="AA100" i="7"/>
  <c r="AB100" i="7"/>
  <c r="A101" i="7"/>
  <c r="B101" i="7"/>
  <c r="D101" i="7"/>
  <c r="AA101" i="7"/>
  <c r="AB101" i="7"/>
  <c r="A102" i="7"/>
  <c r="B102" i="7"/>
  <c r="D102" i="7"/>
  <c r="AA102" i="7"/>
  <c r="AB102" i="7"/>
  <c r="A103" i="7"/>
  <c r="B103" i="7"/>
  <c r="D103" i="7"/>
  <c r="AA103" i="7"/>
  <c r="AB103" i="7"/>
  <c r="A104" i="7"/>
  <c r="B104" i="7"/>
  <c r="D104" i="7"/>
  <c r="AA104" i="7"/>
  <c r="AB104" i="7"/>
  <c r="A105" i="7"/>
  <c r="B105" i="7"/>
  <c r="D105" i="7"/>
  <c r="AA105" i="7"/>
  <c r="AB105" i="7"/>
  <c r="A106" i="7"/>
  <c r="B106" i="7"/>
  <c r="D106" i="7"/>
  <c r="AA106" i="7"/>
  <c r="AB106" i="7"/>
  <c r="A107" i="7"/>
  <c r="B107" i="7"/>
  <c r="D107" i="7"/>
  <c r="AA107" i="7"/>
  <c r="AB107" i="7"/>
  <c r="A108" i="7"/>
  <c r="B108" i="7"/>
  <c r="D108" i="7"/>
  <c r="AA108" i="7"/>
  <c r="AB108" i="7"/>
  <c r="A109" i="7"/>
  <c r="B109" i="7"/>
  <c r="D109" i="7"/>
  <c r="AA109" i="7"/>
  <c r="AB109" i="7"/>
  <c r="A110" i="7"/>
  <c r="B110" i="7"/>
  <c r="D110" i="7"/>
  <c r="AA110" i="7"/>
  <c r="AB110" i="7"/>
  <c r="A111" i="7"/>
  <c r="B111" i="7"/>
  <c r="D111" i="7"/>
  <c r="AA111" i="7"/>
  <c r="AB111" i="7"/>
  <c r="A112" i="7"/>
  <c r="B112" i="7"/>
  <c r="D112" i="7"/>
  <c r="AA112" i="7"/>
  <c r="AB112" i="7"/>
  <c r="A113" i="7"/>
  <c r="B113" i="7"/>
  <c r="D113" i="7"/>
  <c r="AA113" i="7"/>
  <c r="AB113" i="7"/>
  <c r="A114" i="7"/>
  <c r="B114" i="7"/>
  <c r="D114" i="7"/>
  <c r="AA114" i="7"/>
  <c r="AB114" i="7"/>
  <c r="A115" i="7"/>
  <c r="B115" i="7"/>
  <c r="D115" i="7"/>
  <c r="AA115" i="7"/>
  <c r="AB115" i="7"/>
  <c r="A116" i="7"/>
  <c r="B116" i="7"/>
  <c r="D116" i="7"/>
  <c r="AA116" i="7"/>
  <c r="AB116" i="7"/>
  <c r="A117" i="7"/>
  <c r="B117" i="7"/>
  <c r="D117" i="7"/>
  <c r="AA117" i="7"/>
  <c r="AB117" i="7"/>
  <c r="A118" i="7"/>
  <c r="B118" i="7"/>
  <c r="D118" i="7"/>
  <c r="AA118" i="7"/>
  <c r="AB118" i="7"/>
  <c r="A119" i="7"/>
  <c r="B119" i="7"/>
  <c r="D119" i="7"/>
  <c r="E119" i="7"/>
  <c r="F119" i="7"/>
  <c r="G119" i="7"/>
  <c r="H119" i="7"/>
  <c r="I119" i="7"/>
  <c r="J119" i="7"/>
  <c r="K119" i="7"/>
  <c r="L119" i="7"/>
  <c r="M119" i="7"/>
  <c r="N119" i="7"/>
  <c r="O119" i="7"/>
  <c r="P119" i="7"/>
  <c r="Q119" i="7"/>
  <c r="R119" i="7"/>
  <c r="S119" i="7"/>
  <c r="T119" i="7"/>
  <c r="U119" i="7"/>
  <c r="V119" i="7"/>
  <c r="W119" i="7"/>
  <c r="X119" i="7"/>
  <c r="Y119" i="7"/>
  <c r="AB119" i="7" s="1"/>
  <c r="Z119" i="7"/>
  <c r="AA119" i="7"/>
  <c r="AF119" i="7"/>
  <c r="A120" i="7"/>
  <c r="B120" i="7"/>
  <c r="D120" i="7"/>
  <c r="AA120" i="7"/>
  <c r="AB120" i="7"/>
  <c r="A121" i="7"/>
  <c r="B121" i="7"/>
  <c r="C121" i="7"/>
  <c r="D121" i="7"/>
  <c r="AA121" i="7"/>
  <c r="AB121" i="7"/>
  <c r="AF121" i="7"/>
  <c r="A122" i="7"/>
  <c r="B122" i="7"/>
  <c r="D122" i="7"/>
  <c r="AA122" i="7"/>
  <c r="AB122" i="7"/>
  <c r="A123" i="7"/>
  <c r="B123" i="7"/>
  <c r="C123" i="7"/>
  <c r="D123" i="7"/>
  <c r="AA123" i="7"/>
  <c r="AB123" i="7"/>
  <c r="AF123" i="7"/>
  <c r="A124" i="7"/>
  <c r="B124" i="7"/>
  <c r="D124" i="7"/>
  <c r="AA124" i="7"/>
  <c r="AB124" i="7"/>
  <c r="A125" i="7"/>
  <c r="B125" i="7"/>
  <c r="C125" i="7"/>
  <c r="D125" i="7"/>
  <c r="AA125" i="7"/>
  <c r="AB125" i="7"/>
  <c r="AF125" i="7"/>
  <c r="A126" i="7"/>
  <c r="B126" i="7"/>
  <c r="D126" i="7"/>
  <c r="AA126" i="7"/>
  <c r="AB126" i="7"/>
  <c r="A127" i="7"/>
  <c r="B127" i="7"/>
  <c r="C127" i="7"/>
  <c r="D127" i="7"/>
  <c r="AA127" i="7"/>
  <c r="AB127" i="7"/>
  <c r="AF127" i="7"/>
  <c r="A128" i="7"/>
  <c r="B128" i="7"/>
  <c r="D128" i="7"/>
  <c r="AA128" i="7"/>
  <c r="AB128" i="7"/>
  <c r="A129" i="7"/>
  <c r="B129" i="7"/>
  <c r="C129" i="7"/>
  <c r="D129" i="7"/>
  <c r="E129" i="7"/>
  <c r="F129" i="7"/>
  <c r="G129" i="7"/>
  <c r="H129" i="7"/>
  <c r="I129" i="7"/>
  <c r="J129" i="7"/>
  <c r="K129" i="7"/>
  <c r="L129" i="7"/>
  <c r="M129" i="7"/>
  <c r="N129" i="7"/>
  <c r="O129" i="7"/>
  <c r="P129" i="7"/>
  <c r="Q129" i="7"/>
  <c r="R129" i="7"/>
  <c r="S129" i="7"/>
  <c r="T129" i="7"/>
  <c r="U129" i="7"/>
  <c r="V129" i="7"/>
  <c r="W129" i="7"/>
  <c r="X129" i="7"/>
  <c r="Y129" i="7"/>
  <c r="AB129" i="7" s="1"/>
  <c r="Z129" i="7"/>
  <c r="AA129" i="7"/>
  <c r="A130" i="7"/>
  <c r="B130" i="7"/>
  <c r="D130" i="7"/>
  <c r="AA130" i="7"/>
  <c r="AB130" i="7"/>
  <c r="A131" i="7"/>
  <c r="B131" i="7"/>
  <c r="D131" i="7"/>
  <c r="AA131" i="7"/>
  <c r="AB131" i="7"/>
  <c r="A132" i="7"/>
  <c r="B132" i="7"/>
  <c r="D132" i="7"/>
  <c r="AA132" i="7"/>
  <c r="AB132" i="7"/>
  <c r="A133" i="7"/>
  <c r="B133" i="7"/>
  <c r="D133" i="7"/>
  <c r="AA133" i="7"/>
  <c r="AB133" i="7"/>
  <c r="A134" i="7"/>
  <c r="B134" i="7"/>
  <c r="D134" i="7"/>
  <c r="AA134" i="7"/>
  <c r="AB134" i="7"/>
  <c r="A135" i="7"/>
  <c r="B135" i="7"/>
  <c r="D135" i="7"/>
  <c r="AA135" i="7"/>
  <c r="AB135" i="7"/>
  <c r="A136" i="7"/>
  <c r="B136" i="7"/>
  <c r="D136" i="7"/>
  <c r="AA136" i="7"/>
  <c r="AB136" i="7"/>
  <c r="A137" i="7"/>
  <c r="B137" i="7"/>
  <c r="D137" i="7"/>
  <c r="AA137" i="7"/>
  <c r="AB137" i="7"/>
  <c r="A138" i="7"/>
  <c r="B138" i="7"/>
  <c r="D138" i="7"/>
  <c r="AA138" i="7"/>
  <c r="AB138" i="7"/>
  <c r="A139" i="7"/>
  <c r="B139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P139" i="7"/>
  <c r="Q139" i="7"/>
  <c r="R139" i="7"/>
  <c r="S139" i="7"/>
  <c r="T139" i="7"/>
  <c r="U139" i="7"/>
  <c r="V139" i="7"/>
  <c r="W139" i="7"/>
  <c r="X139" i="7"/>
  <c r="Y139" i="7"/>
  <c r="AB139" i="7" s="1"/>
  <c r="Z139" i="7"/>
  <c r="AA139" i="7"/>
  <c r="AF139" i="7"/>
  <c r="A140" i="7"/>
  <c r="B140" i="7"/>
  <c r="D140" i="7"/>
  <c r="AA140" i="7"/>
  <c r="AB140" i="7"/>
  <c r="A141" i="7"/>
  <c r="B141" i="7"/>
  <c r="C141" i="7"/>
  <c r="D141" i="7"/>
  <c r="AA141" i="7"/>
  <c r="AB141" i="7"/>
  <c r="AF141" i="7"/>
  <c r="A142" i="7"/>
  <c r="B142" i="7"/>
  <c r="D142" i="7"/>
  <c r="AA142" i="7"/>
  <c r="AB142" i="7"/>
  <c r="A143" i="7"/>
  <c r="B143" i="7"/>
  <c r="C143" i="7"/>
  <c r="D143" i="7"/>
  <c r="AA143" i="7"/>
  <c r="AB143" i="7"/>
  <c r="AF143" i="7"/>
  <c r="A144" i="7"/>
  <c r="B144" i="7"/>
  <c r="D144" i="7"/>
  <c r="AA144" i="7"/>
  <c r="AB144" i="7"/>
  <c r="A145" i="7"/>
  <c r="B145" i="7"/>
  <c r="C145" i="7"/>
  <c r="D145" i="7"/>
  <c r="AA145" i="7"/>
  <c r="AB145" i="7"/>
  <c r="AF145" i="7"/>
  <c r="A146" i="7"/>
  <c r="B146" i="7"/>
  <c r="D146" i="7"/>
  <c r="AA146" i="7"/>
  <c r="AB146" i="7"/>
  <c r="A147" i="7"/>
  <c r="B147" i="7"/>
  <c r="C147" i="7"/>
  <c r="D147" i="7"/>
  <c r="AA147" i="7"/>
  <c r="AB147" i="7"/>
  <c r="AF147" i="7"/>
  <c r="A148" i="7"/>
  <c r="B148" i="7"/>
  <c r="D148" i="7"/>
  <c r="AA148" i="7"/>
  <c r="AB148" i="7"/>
  <c r="A149" i="7"/>
  <c r="B149" i="7"/>
  <c r="C149" i="7"/>
  <c r="D149" i="7"/>
  <c r="AA149" i="7"/>
  <c r="AB149" i="7"/>
  <c r="AF149" i="7"/>
  <c r="A150" i="7"/>
  <c r="B150" i="7"/>
  <c r="D150" i="7"/>
  <c r="AA150" i="7"/>
  <c r="AB150" i="7"/>
  <c r="A151" i="7"/>
  <c r="B151" i="7"/>
  <c r="C151" i="7"/>
  <c r="D151" i="7"/>
  <c r="AA151" i="7"/>
  <c r="AB151" i="7"/>
  <c r="AF151" i="7"/>
  <c r="A152" i="7"/>
  <c r="B152" i="7"/>
  <c r="D152" i="7"/>
  <c r="AA152" i="7"/>
  <c r="AB152" i="7"/>
  <c r="A153" i="7"/>
  <c r="B153" i="7"/>
  <c r="C153" i="7"/>
  <c r="D153" i="7"/>
  <c r="AA153" i="7"/>
  <c r="AB153" i="7"/>
  <c r="AF153" i="7"/>
  <c r="A154" i="7"/>
  <c r="B154" i="7"/>
  <c r="D154" i="7"/>
  <c r="AA154" i="7"/>
  <c r="AB154" i="7"/>
  <c r="A155" i="7"/>
  <c r="B155" i="7"/>
  <c r="C155" i="7"/>
  <c r="D155" i="7"/>
  <c r="AA155" i="7"/>
  <c r="AB155" i="7"/>
  <c r="AF155" i="7"/>
  <c r="A156" i="7"/>
  <c r="B156" i="7"/>
  <c r="D156" i="7"/>
  <c r="E156" i="7"/>
  <c r="F156" i="7"/>
  <c r="G156" i="7"/>
  <c r="H156" i="7"/>
  <c r="H84" i="7" s="1"/>
  <c r="I156" i="7"/>
  <c r="J156" i="7"/>
  <c r="K156" i="7"/>
  <c r="L156" i="7"/>
  <c r="L84" i="7" s="1"/>
  <c r="M156" i="7"/>
  <c r="N156" i="7"/>
  <c r="O156" i="7"/>
  <c r="P156" i="7"/>
  <c r="P84" i="7" s="1"/>
  <c r="Q156" i="7"/>
  <c r="R156" i="7"/>
  <c r="S156" i="7"/>
  <c r="T156" i="7"/>
  <c r="T84" i="7" s="1"/>
  <c r="U156" i="7"/>
  <c r="V156" i="7"/>
  <c r="W156" i="7"/>
  <c r="X156" i="7"/>
  <c r="X84" i="7" s="1"/>
  <c r="Y156" i="7"/>
  <c r="Z156" i="7"/>
  <c r="AA156" i="7" s="1"/>
  <c r="AB156" i="7"/>
  <c r="A157" i="7"/>
  <c r="B157" i="7"/>
  <c r="D157" i="7"/>
  <c r="AA157" i="7"/>
  <c r="AB157" i="7"/>
  <c r="A158" i="7"/>
  <c r="B158" i="7"/>
  <c r="D158" i="7"/>
  <c r="AA158" i="7"/>
  <c r="AB158" i="7"/>
  <c r="A159" i="7"/>
  <c r="B159" i="7"/>
  <c r="D159" i="7"/>
  <c r="A160" i="7"/>
  <c r="B160" i="7"/>
  <c r="D160" i="7"/>
  <c r="E160" i="7"/>
  <c r="F160" i="7"/>
  <c r="G160" i="7"/>
  <c r="H160" i="7"/>
  <c r="I160" i="7"/>
  <c r="J160" i="7"/>
  <c r="K160" i="7"/>
  <c r="L160" i="7"/>
  <c r="M160" i="7"/>
  <c r="N160" i="7"/>
  <c r="O160" i="7"/>
  <c r="P160" i="7"/>
  <c r="Q160" i="7"/>
  <c r="R160" i="7"/>
  <c r="S160" i="7"/>
  <c r="T160" i="7"/>
  <c r="U160" i="7"/>
  <c r="V160" i="7"/>
  <c r="W160" i="7"/>
  <c r="X160" i="7"/>
  <c r="Y160" i="7"/>
  <c r="Z160" i="7"/>
  <c r="A161" i="7"/>
  <c r="B161" i="7"/>
  <c r="C161" i="7"/>
  <c r="D161" i="7"/>
  <c r="AA161" i="7"/>
  <c r="AB161" i="7"/>
  <c r="AF161" i="7"/>
  <c r="A162" i="7"/>
  <c r="B162" i="7"/>
  <c r="D162" i="7"/>
  <c r="AA162" i="7"/>
  <c r="AB162" i="7"/>
  <c r="A163" i="7"/>
  <c r="B163" i="7"/>
  <c r="C163" i="7"/>
  <c r="D163" i="7"/>
  <c r="AA163" i="7"/>
  <c r="AB163" i="7"/>
  <c r="AF163" i="7"/>
  <c r="A164" i="7"/>
  <c r="B164" i="7"/>
  <c r="D164" i="7"/>
  <c r="AA164" i="7"/>
  <c r="AB164" i="7"/>
  <c r="A165" i="7"/>
  <c r="B165" i="7"/>
  <c r="C165" i="7"/>
  <c r="D165" i="7"/>
  <c r="AA165" i="7"/>
  <c r="AB165" i="7"/>
  <c r="AF165" i="7"/>
  <c r="A166" i="7"/>
  <c r="B166" i="7"/>
  <c r="D166" i="7"/>
  <c r="AA166" i="7"/>
  <c r="AB166" i="7"/>
  <c r="A167" i="7"/>
  <c r="B167" i="7"/>
  <c r="C167" i="7"/>
  <c r="D167" i="7"/>
  <c r="AA167" i="7"/>
  <c r="AB167" i="7"/>
  <c r="AF167" i="7"/>
  <c r="A168" i="7"/>
  <c r="B168" i="7"/>
  <c r="D168" i="7"/>
  <c r="AA168" i="7"/>
  <c r="AB168" i="7"/>
  <c r="A169" i="7"/>
  <c r="B169" i="7"/>
  <c r="C169" i="7"/>
  <c r="D169" i="7"/>
  <c r="AA169" i="7"/>
  <c r="AB169" i="7"/>
  <c r="AF169" i="7"/>
  <c r="A170" i="7"/>
  <c r="B170" i="7"/>
  <c r="D170" i="7"/>
  <c r="AA170" i="7"/>
  <c r="AB170" i="7"/>
  <c r="A171" i="7"/>
  <c r="B171" i="7"/>
  <c r="C171" i="7"/>
  <c r="D171" i="7"/>
  <c r="AA171" i="7"/>
  <c r="AB171" i="7"/>
  <c r="AF171" i="7"/>
  <c r="A172" i="7"/>
  <c r="B172" i="7"/>
  <c r="D172" i="7"/>
  <c r="E172" i="7"/>
  <c r="F172" i="7"/>
  <c r="G172" i="7"/>
  <c r="H172" i="7"/>
  <c r="I172" i="7"/>
  <c r="J172" i="7"/>
  <c r="K172" i="7"/>
  <c r="L172" i="7"/>
  <c r="M172" i="7"/>
  <c r="N172" i="7"/>
  <c r="O172" i="7"/>
  <c r="P172" i="7"/>
  <c r="Q172" i="7"/>
  <c r="R172" i="7"/>
  <c r="S172" i="7"/>
  <c r="T172" i="7"/>
  <c r="U172" i="7"/>
  <c r="V172" i="7"/>
  <c r="W172" i="7"/>
  <c r="X172" i="7"/>
  <c r="Y172" i="7"/>
  <c r="Z172" i="7"/>
  <c r="AA172" i="7" s="1"/>
  <c r="AB172" i="7"/>
  <c r="A173" i="7"/>
  <c r="B173" i="7"/>
  <c r="D173" i="7"/>
  <c r="AA173" i="7"/>
  <c r="AB173" i="7"/>
  <c r="A174" i="7"/>
  <c r="B174" i="7"/>
  <c r="D174" i="7"/>
  <c r="AA174" i="7"/>
  <c r="AB174" i="7"/>
  <c r="A175" i="7"/>
  <c r="B175" i="7"/>
  <c r="D175" i="7"/>
  <c r="AA175" i="7"/>
  <c r="AB175" i="7"/>
  <c r="A176" i="7"/>
  <c r="B176" i="7"/>
  <c r="D176" i="7"/>
  <c r="AA176" i="7"/>
  <c r="AB176" i="7"/>
  <c r="A177" i="7"/>
  <c r="B177" i="7"/>
  <c r="D177" i="7"/>
  <c r="AA177" i="7"/>
  <c r="AB177" i="7"/>
  <c r="A178" i="7"/>
  <c r="B178" i="7"/>
  <c r="D178" i="7"/>
  <c r="AA178" i="7"/>
  <c r="AB178" i="7"/>
  <c r="A179" i="7"/>
  <c r="B179" i="7"/>
  <c r="D179" i="7"/>
  <c r="AA179" i="7"/>
  <c r="AB179" i="7"/>
  <c r="A180" i="7"/>
  <c r="B180" i="7"/>
  <c r="D180" i="7"/>
  <c r="AA180" i="7"/>
  <c r="AB180" i="7"/>
  <c r="A181" i="7"/>
  <c r="B181" i="7"/>
  <c r="D181" i="7"/>
  <c r="AA181" i="7"/>
  <c r="AB181" i="7"/>
  <c r="A182" i="7"/>
  <c r="B182" i="7"/>
  <c r="D182" i="7"/>
  <c r="AA182" i="7"/>
  <c r="AB182" i="7"/>
  <c r="A183" i="7"/>
  <c r="B183" i="7"/>
  <c r="D183" i="7"/>
  <c r="AA183" i="7"/>
  <c r="AB183" i="7"/>
  <c r="A184" i="7"/>
  <c r="B184" i="7"/>
  <c r="D184" i="7"/>
  <c r="AA184" i="7"/>
  <c r="AB184" i="7"/>
  <c r="A185" i="7"/>
  <c r="B185" i="7"/>
  <c r="D185" i="7"/>
  <c r="AA185" i="7"/>
  <c r="AB185" i="7"/>
  <c r="A186" i="7"/>
  <c r="B186" i="7"/>
  <c r="D186" i="7"/>
  <c r="AA186" i="7"/>
  <c r="AB186" i="7"/>
  <c r="A187" i="7"/>
  <c r="B187" i="7"/>
  <c r="D187" i="7"/>
  <c r="E187" i="7"/>
  <c r="F187" i="7"/>
  <c r="G187" i="7"/>
  <c r="H187" i="7"/>
  <c r="I187" i="7"/>
  <c r="I159" i="7" s="1"/>
  <c r="J187" i="7"/>
  <c r="K187" i="7"/>
  <c r="L187" i="7"/>
  <c r="M187" i="7"/>
  <c r="M159" i="7" s="1"/>
  <c r="N187" i="7"/>
  <c r="O187" i="7"/>
  <c r="P187" i="7"/>
  <c r="Q187" i="7"/>
  <c r="Q159" i="7" s="1"/>
  <c r="R187" i="7"/>
  <c r="S187" i="7"/>
  <c r="T187" i="7"/>
  <c r="U187" i="7"/>
  <c r="U159" i="7" s="1"/>
  <c r="V187" i="7"/>
  <c r="W187" i="7"/>
  <c r="X187" i="7"/>
  <c r="Y187" i="7"/>
  <c r="AB187" i="7" s="1"/>
  <c r="Z187" i="7"/>
  <c r="AA187" i="7"/>
  <c r="AF187" i="7"/>
  <c r="A188" i="7"/>
  <c r="B188" i="7"/>
  <c r="D188" i="7"/>
  <c r="AA188" i="7"/>
  <c r="AB188" i="7"/>
  <c r="A189" i="7"/>
  <c r="B189" i="7"/>
  <c r="C189" i="7"/>
  <c r="D189" i="7"/>
  <c r="AA189" i="7"/>
  <c r="AB189" i="7"/>
  <c r="AF189" i="7"/>
  <c r="A190" i="7"/>
  <c r="B190" i="7"/>
  <c r="D190" i="7"/>
  <c r="AA190" i="7"/>
  <c r="AB190" i="7"/>
  <c r="A191" i="7"/>
  <c r="B191" i="7"/>
  <c r="C191" i="7"/>
  <c r="D191" i="7"/>
  <c r="E191" i="7"/>
  <c r="F191" i="7"/>
  <c r="G191" i="7"/>
  <c r="G159" i="7" s="1"/>
  <c r="H191" i="7"/>
  <c r="I191" i="7"/>
  <c r="J191" i="7"/>
  <c r="K191" i="7"/>
  <c r="K159" i="7" s="1"/>
  <c r="L191" i="7"/>
  <c r="M191" i="7"/>
  <c r="N191" i="7"/>
  <c r="O191" i="7"/>
  <c r="O159" i="7" s="1"/>
  <c r="P191" i="7"/>
  <c r="Q191" i="7"/>
  <c r="R191" i="7"/>
  <c r="S191" i="7"/>
  <c r="S159" i="7" s="1"/>
  <c r="T191" i="7"/>
  <c r="U191" i="7"/>
  <c r="V191" i="7"/>
  <c r="W191" i="7"/>
  <c r="AF191" i="7" s="1"/>
  <c r="X191" i="7"/>
  <c r="Y191" i="7"/>
  <c r="AB191" i="7" s="1"/>
  <c r="Z191" i="7"/>
  <c r="AA191" i="7"/>
  <c r="A192" i="7"/>
  <c r="B192" i="7"/>
  <c r="D192" i="7"/>
  <c r="AA192" i="7"/>
  <c r="AB192" i="7"/>
  <c r="A193" i="7"/>
  <c r="B193" i="7"/>
  <c r="D193" i="7"/>
  <c r="AA193" i="7"/>
  <c r="AB193" i="7"/>
  <c r="A194" i="7"/>
  <c r="B194" i="7"/>
  <c r="D194" i="7"/>
  <c r="AA194" i="7"/>
  <c r="AB194" i="7"/>
  <c r="A195" i="7"/>
  <c r="B195" i="7"/>
  <c r="D195" i="7"/>
  <c r="AA195" i="7"/>
  <c r="AB195" i="7"/>
  <c r="A196" i="7"/>
  <c r="B196" i="7"/>
  <c r="D196" i="7"/>
  <c r="AA196" i="7"/>
  <c r="AB196" i="7"/>
  <c r="A197" i="7"/>
  <c r="B197" i="7"/>
  <c r="D197" i="7"/>
  <c r="AA197" i="7"/>
  <c r="AB197" i="7"/>
  <c r="A198" i="7"/>
  <c r="B198" i="7"/>
  <c r="D198" i="7"/>
  <c r="AA198" i="7"/>
  <c r="AB198" i="7"/>
  <c r="A199" i="7"/>
  <c r="B199" i="7"/>
  <c r="D199" i="7"/>
  <c r="AA199" i="7"/>
  <c r="AB199" i="7"/>
  <c r="A200" i="7"/>
  <c r="B200" i="7"/>
  <c r="D200" i="7"/>
  <c r="E200" i="7"/>
  <c r="F200" i="7"/>
  <c r="G200" i="7"/>
  <c r="H200" i="7"/>
  <c r="I200" i="7"/>
  <c r="J200" i="7"/>
  <c r="K200" i="7"/>
  <c r="L200" i="7"/>
  <c r="M200" i="7"/>
  <c r="N200" i="7"/>
  <c r="O200" i="7"/>
  <c r="P200" i="7"/>
  <c r="Q200" i="7"/>
  <c r="R200" i="7"/>
  <c r="S200" i="7"/>
  <c r="T200" i="7"/>
  <c r="U200" i="7"/>
  <c r="V200" i="7"/>
  <c r="W200" i="7"/>
  <c r="X200" i="7"/>
  <c r="Y200" i="7"/>
  <c r="Z200" i="7"/>
  <c r="AA200" i="7" s="1"/>
  <c r="A201" i="7"/>
  <c r="B201" i="7"/>
  <c r="C201" i="7"/>
  <c r="D201" i="7"/>
  <c r="AA201" i="7"/>
  <c r="AB201" i="7"/>
  <c r="AF201" i="7"/>
  <c r="A202" i="7"/>
  <c r="B202" i="7"/>
  <c r="D202" i="7"/>
  <c r="AA202" i="7"/>
  <c r="AB202" i="7"/>
  <c r="A203" i="7"/>
  <c r="B203" i="7"/>
  <c r="C203" i="7"/>
  <c r="D203" i="7"/>
  <c r="AA203" i="7"/>
  <c r="AB203" i="7"/>
  <c r="AF203" i="7"/>
  <c r="A204" i="7"/>
  <c r="B204" i="7"/>
  <c r="D204" i="7"/>
  <c r="AA204" i="7"/>
  <c r="AB204" i="7"/>
  <c r="A205" i="7"/>
  <c r="B205" i="7"/>
  <c r="C205" i="7"/>
  <c r="D205" i="7"/>
  <c r="AA205" i="7"/>
  <c r="AB205" i="7"/>
  <c r="AF205" i="7"/>
  <c r="A206" i="7"/>
  <c r="B206" i="7"/>
  <c r="D206" i="7"/>
  <c r="AA206" i="7"/>
  <c r="AB206" i="7"/>
  <c r="A207" i="7"/>
  <c r="B207" i="7"/>
  <c r="C207" i="7"/>
  <c r="D207" i="7"/>
  <c r="AA207" i="7"/>
  <c r="AB207" i="7"/>
  <c r="AF207" i="7"/>
  <c r="A208" i="7"/>
  <c r="B208" i="7"/>
  <c r="D208" i="7"/>
  <c r="AA208" i="7"/>
  <c r="AB208" i="7"/>
  <c r="A209" i="7"/>
  <c r="B209" i="7"/>
  <c r="C209" i="7"/>
  <c r="D209" i="7"/>
  <c r="AA209" i="7"/>
  <c r="AB209" i="7"/>
  <c r="AF209" i="7"/>
  <c r="A210" i="7"/>
  <c r="B210" i="7"/>
  <c r="D210" i="7"/>
  <c r="AA210" i="7"/>
  <c r="AB210" i="7"/>
  <c r="A211" i="7"/>
  <c r="B211" i="7"/>
  <c r="C211" i="7"/>
  <c r="D211" i="7"/>
  <c r="AA211" i="7"/>
  <c r="AB211" i="7"/>
  <c r="AF211" i="7"/>
  <c r="A212" i="7"/>
  <c r="B212" i="7"/>
  <c r="D212" i="7"/>
  <c r="AA212" i="7"/>
  <c r="AB212" i="7"/>
  <c r="A213" i="7"/>
  <c r="B213" i="7"/>
  <c r="C213" i="7"/>
  <c r="D213" i="7"/>
  <c r="AA213" i="7"/>
  <c r="AB213" i="7"/>
  <c r="AF213" i="7"/>
  <c r="A214" i="7"/>
  <c r="B214" i="7"/>
  <c r="D214" i="7"/>
  <c r="AA214" i="7"/>
  <c r="AB214" i="7"/>
  <c r="A215" i="7"/>
  <c r="B215" i="7"/>
  <c r="C215" i="7"/>
  <c r="D215" i="7"/>
  <c r="AA215" i="7"/>
  <c r="AB215" i="7"/>
  <c r="AF215" i="7"/>
  <c r="A216" i="7"/>
  <c r="B216" i="7"/>
  <c r="D216" i="7"/>
  <c r="AA216" i="7"/>
  <c r="AB216" i="7"/>
  <c r="A217" i="7"/>
  <c r="B217" i="7"/>
  <c r="C217" i="7"/>
  <c r="D217" i="7"/>
  <c r="AA217" i="7"/>
  <c r="AB217" i="7"/>
  <c r="AF217" i="7"/>
  <c r="A218" i="7"/>
  <c r="B218" i="7"/>
  <c r="D218" i="7"/>
  <c r="AA218" i="7"/>
  <c r="AB218" i="7"/>
  <c r="A219" i="7"/>
  <c r="B219" i="7"/>
  <c r="C219" i="7"/>
  <c r="D219" i="7"/>
  <c r="E219" i="7"/>
  <c r="F219" i="7"/>
  <c r="G219" i="7"/>
  <c r="H219" i="7"/>
  <c r="I219" i="7"/>
  <c r="J219" i="7"/>
  <c r="K219" i="7"/>
  <c r="L219" i="7"/>
  <c r="M219" i="7"/>
  <c r="N219" i="7"/>
  <c r="O219" i="7"/>
  <c r="P219" i="7"/>
  <c r="Q219" i="7"/>
  <c r="R219" i="7"/>
  <c r="S219" i="7"/>
  <c r="T219" i="7"/>
  <c r="U219" i="7"/>
  <c r="V219" i="7"/>
  <c r="W219" i="7"/>
  <c r="AF219" i="7" s="1"/>
  <c r="X219" i="7"/>
  <c r="Y219" i="7"/>
  <c r="AB219" i="7" s="1"/>
  <c r="Z219" i="7"/>
  <c r="AA219" i="7"/>
  <c r="A220" i="7"/>
  <c r="B220" i="7"/>
  <c r="D220" i="7"/>
  <c r="AA220" i="7"/>
  <c r="AB220" i="7"/>
  <c r="A221" i="7"/>
  <c r="B221" i="7"/>
  <c r="D221" i="7"/>
  <c r="AA221" i="7"/>
  <c r="AB221" i="7"/>
  <c r="A222" i="7"/>
  <c r="B222" i="7"/>
  <c r="D222" i="7"/>
  <c r="AA222" i="7"/>
  <c r="AB222" i="7"/>
  <c r="A223" i="7"/>
  <c r="B223" i="7"/>
  <c r="D223" i="7"/>
  <c r="AA223" i="7"/>
  <c r="AB223" i="7"/>
  <c r="A224" i="7"/>
  <c r="B224" i="7"/>
  <c r="D224" i="7"/>
  <c r="AA224" i="7"/>
  <c r="AB224" i="7"/>
  <c r="A225" i="7"/>
  <c r="B225" i="7"/>
  <c r="D225" i="7"/>
  <c r="AA225" i="7"/>
  <c r="AB225" i="7"/>
  <c r="A226" i="7"/>
  <c r="B226" i="7"/>
  <c r="D226" i="7"/>
  <c r="AA226" i="7"/>
  <c r="AB226" i="7"/>
  <c r="A227" i="7"/>
  <c r="B227" i="7"/>
  <c r="D227" i="7"/>
  <c r="AA227" i="7"/>
  <c r="AB227" i="7"/>
  <c r="A228" i="7"/>
  <c r="B228" i="7"/>
  <c r="D228" i="7"/>
  <c r="AA228" i="7"/>
  <c r="AB228" i="7"/>
  <c r="A229" i="7"/>
  <c r="B229" i="7"/>
  <c r="D229" i="7"/>
  <c r="AA229" i="7"/>
  <c r="AB229" i="7"/>
  <c r="A230" i="7"/>
  <c r="B230" i="7"/>
  <c r="D230" i="7"/>
  <c r="AA230" i="7"/>
  <c r="AB230" i="7"/>
  <c r="A231" i="7"/>
  <c r="B231" i="7"/>
  <c r="D231" i="7"/>
  <c r="AA231" i="7"/>
  <c r="AB231" i="7"/>
  <c r="A232" i="7"/>
  <c r="B232" i="7"/>
  <c r="D232" i="7"/>
  <c r="E232" i="7"/>
  <c r="F232" i="7"/>
  <c r="G232" i="7"/>
  <c r="H232" i="7"/>
  <c r="I232" i="7"/>
  <c r="J232" i="7"/>
  <c r="K232" i="7"/>
  <c r="L232" i="7"/>
  <c r="M232" i="7"/>
  <c r="N232" i="7"/>
  <c r="O232" i="7"/>
  <c r="P232" i="7"/>
  <c r="Q232" i="7"/>
  <c r="R232" i="7"/>
  <c r="S232" i="7"/>
  <c r="T232" i="7"/>
  <c r="U232" i="7"/>
  <c r="V232" i="7"/>
  <c r="W232" i="7"/>
  <c r="X232" i="7"/>
  <c r="Y232" i="7"/>
  <c r="Z232" i="7"/>
  <c r="AA232" i="7" s="1"/>
  <c r="A233" i="7"/>
  <c r="B233" i="7"/>
  <c r="C233" i="7"/>
  <c r="D233" i="7"/>
  <c r="AA233" i="7"/>
  <c r="AB233" i="7"/>
  <c r="AF233" i="7"/>
  <c r="A234" i="7"/>
  <c r="B234" i="7"/>
  <c r="D234" i="7"/>
  <c r="AA234" i="7"/>
  <c r="AB234" i="7"/>
  <c r="A235" i="7"/>
  <c r="B235" i="7"/>
  <c r="C235" i="7"/>
  <c r="D235" i="7"/>
  <c r="AA235" i="7"/>
  <c r="AB235" i="7"/>
  <c r="AF235" i="7"/>
  <c r="A236" i="7"/>
  <c r="B236" i="7"/>
  <c r="D236" i="7"/>
  <c r="AA236" i="7"/>
  <c r="AB236" i="7"/>
  <c r="A237" i="7"/>
  <c r="B237" i="7"/>
  <c r="C237" i="7"/>
  <c r="D237" i="7"/>
  <c r="AA237" i="7"/>
  <c r="AB237" i="7"/>
  <c r="AF237" i="7"/>
  <c r="A238" i="7"/>
  <c r="B238" i="7"/>
  <c r="D238" i="7"/>
  <c r="AA238" i="7"/>
  <c r="AB238" i="7"/>
  <c r="A239" i="7"/>
  <c r="B239" i="7"/>
  <c r="C239" i="7"/>
  <c r="D239" i="7"/>
  <c r="E239" i="7"/>
  <c r="G239" i="7"/>
  <c r="I239" i="7"/>
  <c r="K239" i="7"/>
  <c r="M239" i="7"/>
  <c r="O239" i="7"/>
  <c r="Q239" i="7"/>
  <c r="S239" i="7"/>
  <c r="U239" i="7"/>
  <c r="W239" i="7"/>
  <c r="Y239" i="7"/>
  <c r="A240" i="7"/>
  <c r="B240" i="7"/>
  <c r="D240" i="7"/>
  <c r="E240" i="7"/>
  <c r="F240" i="7"/>
  <c r="G240" i="7"/>
  <c r="H240" i="7"/>
  <c r="I240" i="7"/>
  <c r="J240" i="7"/>
  <c r="K240" i="7"/>
  <c r="L240" i="7"/>
  <c r="M240" i="7"/>
  <c r="N240" i="7"/>
  <c r="O240" i="7"/>
  <c r="P240" i="7"/>
  <c r="Q240" i="7"/>
  <c r="R240" i="7"/>
  <c r="S240" i="7"/>
  <c r="T240" i="7"/>
  <c r="U240" i="7"/>
  <c r="V240" i="7"/>
  <c r="W240" i="7"/>
  <c r="X240" i="7"/>
  <c r="Y240" i="7"/>
  <c r="Z240" i="7"/>
  <c r="AB240" i="7"/>
  <c r="A241" i="7"/>
  <c r="B241" i="7"/>
  <c r="D241" i="7"/>
  <c r="AA241" i="7"/>
  <c r="AB241" i="7"/>
  <c r="A242" i="7"/>
  <c r="B242" i="7"/>
  <c r="D242" i="7"/>
  <c r="AA242" i="7"/>
  <c r="AB242" i="7"/>
  <c r="A243" i="7"/>
  <c r="B243" i="7"/>
  <c r="D243" i="7"/>
  <c r="AA243" i="7"/>
  <c r="AB243" i="7"/>
  <c r="A244" i="7"/>
  <c r="B244" i="7"/>
  <c r="D244" i="7"/>
  <c r="AA244" i="7"/>
  <c r="AB244" i="7"/>
  <c r="A245" i="7"/>
  <c r="B245" i="7"/>
  <c r="D245" i="7"/>
  <c r="AA245" i="7"/>
  <c r="AB245" i="7"/>
  <c r="A246" i="7"/>
  <c r="B246" i="7"/>
  <c r="D246" i="7"/>
  <c r="AA246" i="7"/>
  <c r="AB246" i="7"/>
  <c r="A247" i="7"/>
  <c r="B247" i="7"/>
  <c r="D247" i="7"/>
  <c r="AA247" i="7"/>
  <c r="AB247" i="7"/>
  <c r="A248" i="7"/>
  <c r="B248" i="7"/>
  <c r="D248" i="7"/>
  <c r="AA248" i="7"/>
  <c r="AB248" i="7"/>
  <c r="A249" i="7"/>
  <c r="B249" i="7"/>
  <c r="D249" i="7"/>
  <c r="AA249" i="7"/>
  <c r="AB249" i="7"/>
  <c r="A250" i="7"/>
  <c r="B250" i="7"/>
  <c r="D250" i="7"/>
  <c r="AA250" i="7"/>
  <c r="AB250" i="7"/>
  <c r="A251" i="7"/>
  <c r="B251" i="7"/>
  <c r="D251" i="7"/>
  <c r="AA251" i="7"/>
  <c r="AB251" i="7"/>
  <c r="A252" i="7"/>
  <c r="B252" i="7"/>
  <c r="D252" i="7"/>
  <c r="AA252" i="7"/>
  <c r="AB252" i="7"/>
  <c r="A253" i="7"/>
  <c r="B253" i="7"/>
  <c r="D253" i="7"/>
  <c r="AA253" i="7"/>
  <c r="AB253" i="7"/>
  <c r="A254" i="7"/>
  <c r="B254" i="7"/>
  <c r="D254" i="7"/>
  <c r="AA254" i="7"/>
  <c r="AB254" i="7"/>
  <c r="A255" i="7"/>
  <c r="B255" i="7"/>
  <c r="D255" i="7"/>
  <c r="AA255" i="7"/>
  <c r="AB255" i="7"/>
  <c r="A256" i="7"/>
  <c r="B256" i="7"/>
  <c r="D256" i="7"/>
  <c r="AA256" i="7"/>
  <c r="AB256" i="7"/>
  <c r="A257" i="7"/>
  <c r="B257" i="7"/>
  <c r="D257" i="7"/>
  <c r="AA257" i="7"/>
  <c r="AB257" i="7"/>
  <c r="A258" i="7"/>
  <c r="B258" i="7"/>
  <c r="D258" i="7"/>
  <c r="AA258" i="7"/>
  <c r="AB258" i="7"/>
  <c r="A259" i="7"/>
  <c r="B259" i="7"/>
  <c r="D259" i="7"/>
  <c r="AA259" i="7"/>
  <c r="AB259" i="7"/>
  <c r="A260" i="7"/>
  <c r="B260" i="7"/>
  <c r="D260" i="7"/>
  <c r="AA260" i="7"/>
  <c r="AB260" i="7"/>
  <c r="A261" i="7"/>
  <c r="B261" i="7"/>
  <c r="D261" i="7"/>
  <c r="AA261" i="7"/>
  <c r="AB261" i="7"/>
  <c r="A262" i="7"/>
  <c r="B262" i="7"/>
  <c r="D262" i="7"/>
  <c r="AA262" i="7"/>
  <c r="AB262" i="7"/>
  <c r="A263" i="7"/>
  <c r="B263" i="7"/>
  <c r="D263" i="7"/>
  <c r="AA263" i="7"/>
  <c r="AB263" i="7"/>
  <c r="A264" i="7"/>
  <c r="B264" i="7"/>
  <c r="D264" i="7"/>
  <c r="AA264" i="7"/>
  <c r="AB264" i="7"/>
  <c r="A265" i="7"/>
  <c r="B265" i="7"/>
  <c r="D265" i="7"/>
  <c r="AA265" i="7"/>
  <c r="AB265" i="7"/>
  <c r="A266" i="7"/>
  <c r="B266" i="7"/>
  <c r="D266" i="7"/>
  <c r="AA266" i="7"/>
  <c r="AB266" i="7"/>
  <c r="A267" i="7"/>
  <c r="B267" i="7"/>
  <c r="D267" i="7"/>
  <c r="AA267" i="7"/>
  <c r="AB267" i="7"/>
  <c r="A268" i="7"/>
  <c r="B268" i="7"/>
  <c r="D268" i="7"/>
  <c r="E268" i="7"/>
  <c r="F268" i="7"/>
  <c r="G268" i="7"/>
  <c r="H268" i="7"/>
  <c r="I268" i="7"/>
  <c r="J268" i="7"/>
  <c r="K268" i="7"/>
  <c r="L268" i="7"/>
  <c r="M268" i="7"/>
  <c r="N268" i="7"/>
  <c r="O268" i="7"/>
  <c r="P268" i="7"/>
  <c r="Q268" i="7"/>
  <c r="R268" i="7"/>
  <c r="S268" i="7"/>
  <c r="T268" i="7"/>
  <c r="U268" i="7"/>
  <c r="V268" i="7"/>
  <c r="W268" i="7"/>
  <c r="X268" i="7"/>
  <c r="Y268" i="7"/>
  <c r="Z268" i="7"/>
  <c r="AA268" i="7" s="1"/>
  <c r="A269" i="7"/>
  <c r="B269" i="7"/>
  <c r="C269" i="7"/>
  <c r="D269" i="7"/>
  <c r="AA269" i="7"/>
  <c r="AB269" i="7"/>
  <c r="AF269" i="7"/>
  <c r="A270" i="7"/>
  <c r="B270" i="7"/>
  <c r="D270" i="7"/>
  <c r="AA270" i="7"/>
  <c r="AB270" i="7"/>
  <c r="A271" i="7"/>
  <c r="B271" i="7"/>
  <c r="C271" i="7"/>
  <c r="D271" i="7"/>
  <c r="AA271" i="7"/>
  <c r="AB271" i="7"/>
  <c r="AF271" i="7"/>
  <c r="A272" i="7"/>
  <c r="B272" i="7"/>
  <c r="D272" i="7"/>
  <c r="AA272" i="7"/>
  <c r="AB272" i="7"/>
  <c r="A273" i="7"/>
  <c r="B273" i="7"/>
  <c r="C273" i="7"/>
  <c r="D273" i="7"/>
  <c r="AA273" i="7"/>
  <c r="AB273" i="7"/>
  <c r="AF273" i="7"/>
  <c r="A274" i="7"/>
  <c r="B274" i="7"/>
  <c r="D274" i="7"/>
  <c r="AA274" i="7"/>
  <c r="AB274" i="7"/>
  <c r="A275" i="7"/>
  <c r="B275" i="7"/>
  <c r="C275" i="7"/>
  <c r="D275" i="7"/>
  <c r="AA275" i="7"/>
  <c r="AB275" i="7"/>
  <c r="AF275" i="7"/>
  <c r="A276" i="7"/>
  <c r="B276" i="7"/>
  <c r="D276" i="7"/>
  <c r="AA276" i="7"/>
  <c r="AB276" i="7"/>
  <c r="A277" i="7"/>
  <c r="B277" i="7"/>
  <c r="C277" i="7"/>
  <c r="D277" i="7"/>
  <c r="AA277" i="7"/>
  <c r="AB277" i="7"/>
  <c r="AF277" i="7"/>
  <c r="A278" i="7"/>
  <c r="B278" i="7"/>
  <c r="D278" i="7"/>
  <c r="AA278" i="7"/>
  <c r="AB278" i="7"/>
  <c r="A279" i="7"/>
  <c r="B279" i="7"/>
  <c r="C279" i="7"/>
  <c r="D279" i="7"/>
  <c r="AA279" i="7"/>
  <c r="AB279" i="7"/>
  <c r="AF279" i="7"/>
  <c r="A280" i="7"/>
  <c r="B280" i="7"/>
  <c r="D280" i="7"/>
  <c r="AA280" i="7"/>
  <c r="AB280" i="7"/>
  <c r="A281" i="7"/>
  <c r="B281" i="7"/>
  <c r="C281" i="7"/>
  <c r="D281" i="7"/>
  <c r="AA281" i="7"/>
  <c r="AB281" i="7"/>
  <c r="AF281" i="7"/>
  <c r="A282" i="7"/>
  <c r="B282" i="7"/>
  <c r="D282" i="7"/>
  <c r="AA282" i="7"/>
  <c r="AB282" i="7"/>
  <c r="A283" i="7"/>
  <c r="B283" i="7"/>
  <c r="C283" i="7"/>
  <c r="D283" i="7"/>
  <c r="AA283" i="7"/>
  <c r="AB283" i="7"/>
  <c r="AF283" i="7"/>
  <c r="A284" i="7"/>
  <c r="B284" i="7"/>
  <c r="D284" i="7"/>
  <c r="E284" i="7"/>
  <c r="F284" i="7"/>
  <c r="G284" i="7"/>
  <c r="H284" i="7"/>
  <c r="I284" i="7"/>
  <c r="J284" i="7"/>
  <c r="K284" i="7"/>
  <c r="L284" i="7"/>
  <c r="M284" i="7"/>
  <c r="N284" i="7"/>
  <c r="O284" i="7"/>
  <c r="P284" i="7"/>
  <c r="Q284" i="7"/>
  <c r="R284" i="7"/>
  <c r="S284" i="7"/>
  <c r="T284" i="7"/>
  <c r="U284" i="7"/>
  <c r="V284" i="7"/>
  <c r="W284" i="7"/>
  <c r="X284" i="7"/>
  <c r="Y284" i="7"/>
  <c r="Z284" i="7"/>
  <c r="AA284" i="7" s="1"/>
  <c r="AB284" i="7"/>
  <c r="A285" i="7"/>
  <c r="B285" i="7"/>
  <c r="D285" i="7"/>
  <c r="AA285" i="7"/>
  <c r="AB285" i="7"/>
  <c r="A286" i="7"/>
  <c r="B286" i="7"/>
  <c r="D286" i="7"/>
  <c r="AA286" i="7"/>
  <c r="AB286" i="7"/>
  <c r="A287" i="7"/>
  <c r="B287" i="7"/>
  <c r="D287" i="7"/>
  <c r="AA287" i="7"/>
  <c r="AB287" i="7"/>
  <c r="A288" i="7"/>
  <c r="B288" i="7"/>
  <c r="D288" i="7"/>
  <c r="AA288" i="7"/>
  <c r="AB288" i="7"/>
  <c r="A289" i="7"/>
  <c r="B289" i="7"/>
  <c r="D289" i="7"/>
  <c r="AA289" i="7"/>
  <c r="AB289" i="7"/>
  <c r="A290" i="7"/>
  <c r="B290" i="7"/>
  <c r="D290" i="7"/>
  <c r="AA290" i="7"/>
  <c r="AB290" i="7"/>
  <c r="A291" i="7"/>
  <c r="B291" i="7"/>
  <c r="D291" i="7"/>
  <c r="AA291" i="7"/>
  <c r="AB291" i="7"/>
  <c r="A292" i="7"/>
  <c r="B292" i="7"/>
  <c r="D292" i="7"/>
  <c r="AA292" i="7"/>
  <c r="AB292" i="7"/>
  <c r="A293" i="7"/>
  <c r="B293" i="7"/>
  <c r="D293" i="7"/>
  <c r="AA293" i="7"/>
  <c r="AB293" i="7"/>
  <c r="A294" i="7"/>
  <c r="B294" i="7"/>
  <c r="D294" i="7"/>
  <c r="AA294" i="7"/>
  <c r="AB294" i="7"/>
  <c r="A295" i="7"/>
  <c r="B295" i="7"/>
  <c r="D295" i="7"/>
  <c r="AA295" i="7"/>
  <c r="AB295" i="7"/>
  <c r="A296" i="7"/>
  <c r="B296" i="7"/>
  <c r="D296" i="7"/>
  <c r="AA296" i="7"/>
  <c r="AB296" i="7"/>
  <c r="A297" i="7"/>
  <c r="B297" i="7"/>
  <c r="D297" i="7"/>
  <c r="AA297" i="7"/>
  <c r="AB297" i="7"/>
  <c r="A298" i="7"/>
  <c r="B298" i="7"/>
  <c r="D298" i="7"/>
  <c r="AA298" i="7"/>
  <c r="AB298" i="7"/>
  <c r="A299" i="7"/>
  <c r="B299" i="7"/>
  <c r="D299" i="7"/>
  <c r="AA299" i="7"/>
  <c r="AB299" i="7"/>
  <c r="A300" i="7"/>
  <c r="B300" i="7"/>
  <c r="D300" i="7"/>
  <c r="AA300" i="7"/>
  <c r="AB300" i="7"/>
  <c r="A301" i="7"/>
  <c r="B301" i="7"/>
  <c r="D301" i="7"/>
  <c r="AA301" i="7"/>
  <c r="AB301" i="7"/>
  <c r="A302" i="7"/>
  <c r="B302" i="7"/>
  <c r="D302" i="7"/>
  <c r="AA302" i="7"/>
  <c r="AB302" i="7"/>
  <c r="A303" i="7"/>
  <c r="B303" i="7"/>
  <c r="D303" i="7"/>
  <c r="AA303" i="7"/>
  <c r="AB303" i="7"/>
  <c r="A304" i="7"/>
  <c r="B304" i="7"/>
  <c r="D304" i="7"/>
  <c r="AA304" i="7"/>
  <c r="AB304" i="7"/>
  <c r="A305" i="7"/>
  <c r="B305" i="7"/>
  <c r="D305" i="7"/>
  <c r="AA305" i="7"/>
  <c r="AB305" i="7"/>
  <c r="A306" i="7"/>
  <c r="B306" i="7"/>
  <c r="D306" i="7"/>
  <c r="E306" i="7"/>
  <c r="F306" i="7"/>
  <c r="G306" i="7"/>
  <c r="H306" i="7"/>
  <c r="I306" i="7"/>
  <c r="J306" i="7"/>
  <c r="K306" i="7"/>
  <c r="L306" i="7"/>
  <c r="M306" i="7"/>
  <c r="N306" i="7"/>
  <c r="O306" i="7"/>
  <c r="P306" i="7"/>
  <c r="Q306" i="7"/>
  <c r="R306" i="7"/>
  <c r="S306" i="7"/>
  <c r="T306" i="7"/>
  <c r="U306" i="7"/>
  <c r="V306" i="7"/>
  <c r="W306" i="7"/>
  <c r="X306" i="7"/>
  <c r="Y306" i="7"/>
  <c r="Z306" i="7"/>
  <c r="AA306" i="7" s="1"/>
  <c r="A307" i="7"/>
  <c r="B307" i="7"/>
  <c r="C307" i="7"/>
  <c r="D307" i="7"/>
  <c r="AA307" i="7"/>
  <c r="AB307" i="7"/>
  <c r="AF307" i="7"/>
  <c r="A308" i="7"/>
  <c r="B308" i="7"/>
  <c r="D308" i="7"/>
  <c r="AA308" i="7"/>
  <c r="AB308" i="7"/>
  <c r="A309" i="7"/>
  <c r="B309" i="7"/>
  <c r="C309" i="7"/>
  <c r="D309" i="7"/>
  <c r="AA309" i="7"/>
  <c r="AB309" i="7"/>
  <c r="AF309" i="7"/>
  <c r="A310" i="7"/>
  <c r="B310" i="7"/>
  <c r="D310" i="7"/>
  <c r="AA310" i="7"/>
  <c r="AB310" i="7"/>
  <c r="A311" i="7"/>
  <c r="B311" i="7"/>
  <c r="C311" i="7"/>
  <c r="D311" i="7"/>
  <c r="AA311" i="7"/>
  <c r="AB311" i="7"/>
  <c r="AF311" i="7"/>
  <c r="A312" i="7"/>
  <c r="B312" i="7"/>
  <c r="D312" i="7"/>
  <c r="AA312" i="7"/>
  <c r="AB312" i="7"/>
  <c r="A313" i="7"/>
  <c r="B313" i="7"/>
  <c r="C313" i="7"/>
  <c r="D313" i="7"/>
  <c r="AA313" i="7"/>
  <c r="AB313" i="7"/>
  <c r="AF313" i="7"/>
  <c r="A314" i="7"/>
  <c r="B314" i="7"/>
  <c r="D314" i="7"/>
  <c r="AA314" i="7"/>
  <c r="AB314" i="7"/>
  <c r="A315" i="7"/>
  <c r="B315" i="7"/>
  <c r="C315" i="7"/>
  <c r="D315" i="7"/>
  <c r="AA315" i="7"/>
  <c r="AB315" i="7"/>
  <c r="AF315" i="7"/>
  <c r="A316" i="7"/>
  <c r="B316" i="7"/>
  <c r="D316" i="7"/>
  <c r="AA316" i="7"/>
  <c r="AB316" i="7"/>
  <c r="A317" i="7"/>
  <c r="B317" i="7"/>
  <c r="C317" i="7"/>
  <c r="D317" i="7"/>
  <c r="AA317" i="7"/>
  <c r="AB317" i="7"/>
  <c r="AF317" i="7"/>
  <c r="A318" i="7"/>
  <c r="B318" i="7"/>
  <c r="D318" i="7"/>
  <c r="AA318" i="7"/>
  <c r="AB318" i="7"/>
  <c r="A319" i="7"/>
  <c r="B319" i="7"/>
  <c r="C319" i="7"/>
  <c r="D319" i="7"/>
  <c r="AA319" i="7"/>
  <c r="AB319" i="7"/>
  <c r="AF319" i="7"/>
  <c r="A320" i="7"/>
  <c r="B320" i="7"/>
  <c r="D320" i="7"/>
  <c r="E320" i="7"/>
  <c r="F320" i="7"/>
  <c r="G320" i="7"/>
  <c r="H320" i="7"/>
  <c r="I320" i="7"/>
  <c r="J320" i="7"/>
  <c r="K320" i="7"/>
  <c r="L320" i="7"/>
  <c r="M320" i="7"/>
  <c r="N320" i="7"/>
  <c r="O320" i="7"/>
  <c r="P320" i="7"/>
  <c r="Q320" i="7"/>
  <c r="R320" i="7"/>
  <c r="S320" i="7"/>
  <c r="T320" i="7"/>
  <c r="U320" i="7"/>
  <c r="V320" i="7"/>
  <c r="W320" i="7"/>
  <c r="X320" i="7"/>
  <c r="Y320" i="7"/>
  <c r="Z320" i="7"/>
  <c r="AA320" i="7" s="1"/>
  <c r="AB320" i="7"/>
  <c r="A321" i="7"/>
  <c r="B321" i="7"/>
  <c r="D321" i="7"/>
  <c r="AA321" i="7"/>
  <c r="AB321" i="7"/>
  <c r="A322" i="7"/>
  <c r="B322" i="7"/>
  <c r="D322" i="7"/>
  <c r="AA322" i="7"/>
  <c r="AB322" i="7"/>
  <c r="A323" i="7"/>
  <c r="B323" i="7"/>
  <c r="D323" i="7"/>
  <c r="AA323" i="7"/>
  <c r="AB323" i="7"/>
  <c r="A324" i="7"/>
  <c r="B324" i="7"/>
  <c r="D324" i="7"/>
  <c r="E324" i="7"/>
  <c r="F324" i="7"/>
  <c r="G324" i="7"/>
  <c r="H324" i="7"/>
  <c r="I324" i="7"/>
  <c r="J324" i="7"/>
  <c r="K324" i="7"/>
  <c r="L324" i="7"/>
  <c r="M324" i="7"/>
  <c r="N324" i="7"/>
  <c r="O324" i="7"/>
  <c r="P324" i="7"/>
  <c r="Q324" i="7"/>
  <c r="R324" i="7"/>
  <c r="S324" i="7"/>
  <c r="T324" i="7"/>
  <c r="U324" i="7"/>
  <c r="V324" i="7"/>
  <c r="W324" i="7"/>
  <c r="X324" i="7"/>
  <c r="Y324" i="7"/>
  <c r="Z324" i="7"/>
  <c r="AA324" i="7" s="1"/>
  <c r="A325" i="7"/>
  <c r="B325" i="7"/>
  <c r="C325" i="7"/>
  <c r="D325" i="7"/>
  <c r="AA325" i="7"/>
  <c r="AB325" i="7"/>
  <c r="AF325" i="7"/>
  <c r="A326" i="7"/>
  <c r="B326" i="7"/>
  <c r="D326" i="7"/>
  <c r="AA326" i="7"/>
  <c r="AB326" i="7"/>
  <c r="A327" i="7"/>
  <c r="B327" i="7"/>
  <c r="C327" i="7"/>
  <c r="D327" i="7"/>
  <c r="E327" i="7"/>
  <c r="F327" i="7"/>
  <c r="G327" i="7"/>
  <c r="H327" i="7"/>
  <c r="I327" i="7"/>
  <c r="J327" i="7"/>
  <c r="K327" i="7"/>
  <c r="L327" i="7"/>
  <c r="M327" i="7"/>
  <c r="N327" i="7"/>
  <c r="O327" i="7"/>
  <c r="P327" i="7"/>
  <c r="Q327" i="7"/>
  <c r="R327" i="7"/>
  <c r="S327" i="7"/>
  <c r="T327" i="7"/>
  <c r="U327" i="7"/>
  <c r="V327" i="7"/>
  <c r="W327" i="7"/>
  <c r="AF327" i="7" s="1"/>
  <c r="X327" i="7"/>
  <c r="Y327" i="7"/>
  <c r="AB327" i="7" s="1"/>
  <c r="Z327" i="7"/>
  <c r="AA327" i="7"/>
  <c r="A328" i="7"/>
  <c r="B328" i="7"/>
  <c r="D328" i="7"/>
  <c r="AA328" i="7"/>
  <c r="AB328" i="7"/>
  <c r="A329" i="7"/>
  <c r="B329" i="7"/>
  <c r="D329" i="7"/>
  <c r="AA329" i="7"/>
  <c r="AB329" i="7"/>
  <c r="A330" i="7"/>
  <c r="B330" i="7"/>
  <c r="D330" i="7"/>
  <c r="AA330" i="7"/>
  <c r="AB330" i="7"/>
  <c r="A331" i="7"/>
  <c r="B331" i="7"/>
  <c r="D331" i="7"/>
  <c r="AA331" i="7"/>
  <c r="AB331" i="7"/>
  <c r="A332" i="7"/>
  <c r="B332" i="7"/>
  <c r="D332" i="7"/>
  <c r="AA332" i="7"/>
  <c r="AB332" i="7"/>
  <c r="A333" i="7"/>
  <c r="B333" i="7"/>
  <c r="D333" i="7"/>
  <c r="AA333" i="7"/>
  <c r="AB333" i="7"/>
  <c r="A334" i="7"/>
  <c r="B334" i="7"/>
  <c r="D334" i="7"/>
  <c r="AA334" i="7"/>
  <c r="AB334" i="7"/>
  <c r="A335" i="7"/>
  <c r="B335" i="7"/>
  <c r="D335" i="7"/>
  <c r="AA335" i="7"/>
  <c r="AB335" i="7"/>
  <c r="A336" i="7"/>
  <c r="B336" i="7"/>
  <c r="D336" i="7"/>
  <c r="AA336" i="7"/>
  <c r="AB336" i="7"/>
  <c r="A337" i="7"/>
  <c r="B337" i="7"/>
  <c r="D337" i="7"/>
  <c r="AA337" i="7"/>
  <c r="AB337" i="7"/>
  <c r="A338" i="7"/>
  <c r="B338" i="7"/>
  <c r="D338" i="7"/>
  <c r="AA338" i="7"/>
  <c r="AB338" i="7"/>
  <c r="A339" i="7"/>
  <c r="B339" i="7"/>
  <c r="D339" i="7"/>
  <c r="AA339" i="7"/>
  <c r="AB339" i="7"/>
  <c r="A340" i="7"/>
  <c r="B340" i="7"/>
  <c r="D340" i="7"/>
  <c r="AA340" i="7"/>
  <c r="AB340" i="7"/>
  <c r="A341" i="7"/>
  <c r="B341" i="7"/>
  <c r="D341" i="7"/>
  <c r="AA341" i="7"/>
  <c r="AB341" i="7"/>
  <c r="A342" i="7"/>
  <c r="B342" i="7"/>
  <c r="D342" i="7"/>
  <c r="AA342" i="7"/>
  <c r="AB342" i="7"/>
  <c r="A343" i="7"/>
  <c r="B343" i="7"/>
  <c r="D343" i="7"/>
  <c r="AA343" i="7"/>
  <c r="AB343" i="7"/>
  <c r="A344" i="7"/>
  <c r="B344" i="7"/>
  <c r="D344" i="7"/>
  <c r="AA344" i="7"/>
  <c r="AB344" i="7"/>
  <c r="A345" i="7"/>
  <c r="B345" i="7"/>
  <c r="D345" i="7"/>
  <c r="AA345" i="7"/>
  <c r="AB345" i="7"/>
  <c r="A346" i="7"/>
  <c r="B346" i="7"/>
  <c r="D346" i="7"/>
  <c r="E346" i="7"/>
  <c r="F346" i="7"/>
  <c r="G346" i="7"/>
  <c r="H346" i="7"/>
  <c r="I346" i="7"/>
  <c r="J346" i="7"/>
  <c r="K346" i="7"/>
  <c r="L346" i="7"/>
  <c r="M346" i="7"/>
  <c r="N346" i="7"/>
  <c r="O346" i="7"/>
  <c r="P346" i="7"/>
  <c r="Q346" i="7"/>
  <c r="R346" i="7"/>
  <c r="S346" i="7"/>
  <c r="T346" i="7"/>
  <c r="U346" i="7"/>
  <c r="V346" i="7"/>
  <c r="W346" i="7"/>
  <c r="X346" i="7"/>
  <c r="Y346" i="7"/>
  <c r="Z346" i="7"/>
  <c r="AA346" i="7" s="1"/>
  <c r="A347" i="7"/>
  <c r="B347" i="7"/>
  <c r="C347" i="7"/>
  <c r="D347" i="7"/>
  <c r="AA347" i="7"/>
  <c r="AB347" i="7"/>
  <c r="AF347" i="7"/>
  <c r="A348" i="7"/>
  <c r="B348" i="7"/>
  <c r="D348" i="7"/>
  <c r="AA348" i="7"/>
  <c r="AB348" i="7"/>
  <c r="A349" i="7"/>
  <c r="B349" i="7"/>
  <c r="C349" i="7"/>
  <c r="D349" i="7"/>
  <c r="AA349" i="7"/>
  <c r="AB349" i="7"/>
  <c r="AF349" i="7"/>
  <c r="A350" i="7"/>
  <c r="B350" i="7"/>
  <c r="D350" i="7"/>
  <c r="AA350" i="7"/>
  <c r="AB350" i="7"/>
  <c r="A351" i="7"/>
  <c r="B351" i="7"/>
  <c r="C351" i="7"/>
  <c r="D351" i="7"/>
  <c r="AA351" i="7"/>
  <c r="AB351" i="7"/>
  <c r="AF351" i="7"/>
  <c r="A352" i="7"/>
  <c r="B352" i="7"/>
  <c r="D352" i="7"/>
  <c r="AA352" i="7"/>
  <c r="AB352" i="7"/>
  <c r="A353" i="7"/>
  <c r="B353" i="7"/>
  <c r="C353" i="7"/>
  <c r="D353" i="7"/>
  <c r="AA353" i="7"/>
  <c r="AB353" i="7"/>
  <c r="AF353" i="7"/>
  <c r="A354" i="7"/>
  <c r="B354" i="7"/>
  <c r="D354" i="7"/>
  <c r="AA354" i="7"/>
  <c r="AB354" i="7"/>
  <c r="A355" i="7"/>
  <c r="B355" i="7"/>
  <c r="C355" i="7"/>
  <c r="D355" i="7"/>
  <c r="AA355" i="7"/>
  <c r="AB355" i="7"/>
  <c r="AF355" i="7"/>
  <c r="A356" i="7"/>
  <c r="B356" i="7"/>
  <c r="D356" i="7"/>
  <c r="AA356" i="7"/>
  <c r="AB356" i="7"/>
  <c r="A357" i="7"/>
  <c r="B357" i="7"/>
  <c r="C357" i="7"/>
  <c r="D357" i="7"/>
  <c r="AA357" i="7"/>
  <c r="AB357" i="7"/>
  <c r="AF357" i="7"/>
  <c r="A358" i="7"/>
  <c r="B358" i="7"/>
  <c r="D358" i="7"/>
  <c r="AA358" i="7"/>
  <c r="AB358" i="7"/>
  <c r="A359" i="7"/>
  <c r="B359" i="7"/>
  <c r="C359" i="7"/>
  <c r="D359" i="7"/>
  <c r="E359" i="7"/>
  <c r="F359" i="7"/>
  <c r="G359" i="7"/>
  <c r="H359" i="7"/>
  <c r="I359" i="7"/>
  <c r="J359" i="7"/>
  <c r="K359" i="7"/>
  <c r="L359" i="7"/>
  <c r="M359" i="7"/>
  <c r="N359" i="7"/>
  <c r="O359" i="7"/>
  <c r="P359" i="7"/>
  <c r="Q359" i="7"/>
  <c r="R359" i="7"/>
  <c r="S359" i="7"/>
  <c r="T359" i="7"/>
  <c r="U359" i="7"/>
  <c r="V359" i="7"/>
  <c r="W359" i="7"/>
  <c r="X359" i="7"/>
  <c r="Y359" i="7"/>
  <c r="AB359" i="7" s="1"/>
  <c r="Z359" i="7"/>
  <c r="AA359" i="7"/>
  <c r="AF359" i="7"/>
  <c r="A360" i="7"/>
  <c r="B360" i="7"/>
  <c r="D360" i="7"/>
  <c r="AA360" i="7"/>
  <c r="AB360" i="7"/>
  <c r="A361" i="7"/>
  <c r="B361" i="7"/>
  <c r="C361" i="7"/>
  <c r="D361" i="7"/>
  <c r="AA361" i="7"/>
  <c r="AB361" i="7"/>
  <c r="AF361" i="7"/>
  <c r="D362" i="7"/>
  <c r="AF362" i="7"/>
  <c r="AB6" i="7" l="1"/>
  <c r="AA6" i="7"/>
  <c r="AF346" i="7"/>
  <c r="AF324" i="7"/>
  <c r="AF306" i="7"/>
  <c r="AF268" i="7"/>
  <c r="AF232" i="7"/>
  <c r="AF200" i="7"/>
  <c r="Z159" i="7"/>
  <c r="AA160" i="7"/>
  <c r="X159" i="7"/>
  <c r="V159" i="7"/>
  <c r="AF160" i="7"/>
  <c r="T159" i="7"/>
  <c r="T8" i="7" s="1"/>
  <c r="R159" i="7"/>
  <c r="P159" i="7"/>
  <c r="N159" i="7"/>
  <c r="L159" i="7"/>
  <c r="J159" i="7"/>
  <c r="H159" i="7"/>
  <c r="H8" i="7" s="1"/>
  <c r="F159" i="7"/>
  <c r="W159" i="7"/>
  <c r="AF129" i="7"/>
  <c r="Y84" i="7"/>
  <c r="AB84" i="7" s="1"/>
  <c r="AB85" i="7"/>
  <c r="W84" i="7"/>
  <c r="AF84" i="7" s="1"/>
  <c r="AF85" i="7"/>
  <c r="U84" i="7"/>
  <c r="S84" i="7"/>
  <c r="Q84" i="7"/>
  <c r="O84" i="7"/>
  <c r="M84" i="7"/>
  <c r="K84" i="7"/>
  <c r="I84" i="7"/>
  <c r="G84" i="7"/>
  <c r="E84" i="7"/>
  <c r="AF61" i="7"/>
  <c r="AA9" i="7"/>
  <c r="C4" i="7"/>
  <c r="C9" i="7"/>
  <c r="C11" i="7"/>
  <c r="AF11" i="7"/>
  <c r="C13" i="7"/>
  <c r="AF13" i="7"/>
  <c r="C15" i="7"/>
  <c r="AF15" i="7"/>
  <c r="C17" i="7"/>
  <c r="AF17" i="7"/>
  <c r="C19" i="7"/>
  <c r="AF19" i="7"/>
  <c r="C21" i="7"/>
  <c r="AF21" i="7"/>
  <c r="C23" i="7"/>
  <c r="AF23" i="7"/>
  <c r="C25" i="7"/>
  <c r="AF25" i="7"/>
  <c r="C27" i="7"/>
  <c r="AF27" i="7"/>
  <c r="C29" i="7"/>
  <c r="AF29" i="7"/>
  <c r="C31" i="7"/>
  <c r="AF31" i="7"/>
  <c r="C33" i="7"/>
  <c r="AF33" i="7"/>
  <c r="C35" i="7"/>
  <c r="AF35" i="7"/>
  <c r="C37" i="7"/>
  <c r="AF37" i="7"/>
  <c r="C39" i="7"/>
  <c r="AF39" i="7"/>
  <c r="C41" i="7"/>
  <c r="AF41" i="7"/>
  <c r="C43" i="7"/>
  <c r="AF43" i="7"/>
  <c r="C45" i="7"/>
  <c r="AF45" i="7"/>
  <c r="C47" i="7"/>
  <c r="AF47" i="7"/>
  <c r="C49" i="7"/>
  <c r="AF49" i="7"/>
  <c r="C51" i="7"/>
  <c r="AF51" i="7"/>
  <c r="C53" i="7"/>
  <c r="C5" i="7"/>
  <c r="C8" i="7"/>
  <c r="C10" i="7"/>
  <c r="C34" i="7"/>
  <c r="AF34" i="7"/>
  <c r="C36" i="7"/>
  <c r="AF36" i="7"/>
  <c r="C38" i="7"/>
  <c r="AF38" i="7"/>
  <c r="C40" i="7"/>
  <c r="AF40" i="7"/>
  <c r="C42" i="7"/>
  <c r="AF42" i="7"/>
  <c r="C44" i="7"/>
  <c r="C54" i="7"/>
  <c r="AF54" i="7"/>
  <c r="C56" i="7"/>
  <c r="AF56" i="7"/>
  <c r="C58" i="7"/>
  <c r="AF58" i="7"/>
  <c r="C60" i="7"/>
  <c r="AF60" i="7"/>
  <c r="C62" i="7"/>
  <c r="AF62" i="7"/>
  <c r="C64" i="7"/>
  <c r="AF64" i="7"/>
  <c r="C66" i="7"/>
  <c r="AF66" i="7"/>
  <c r="C68" i="7"/>
  <c r="AF68" i="7"/>
  <c r="C70" i="7"/>
  <c r="AF70" i="7"/>
  <c r="C72" i="7"/>
  <c r="AF72" i="7"/>
  <c r="C74" i="7"/>
  <c r="AF74" i="7"/>
  <c r="C76" i="7"/>
  <c r="AF76" i="7"/>
  <c r="C78" i="7"/>
  <c r="AF78" i="7"/>
  <c r="C80" i="7"/>
  <c r="AF80" i="7"/>
  <c r="C82" i="7"/>
  <c r="AF82" i="7"/>
  <c r="C84" i="7"/>
  <c r="C86" i="7"/>
  <c r="AF86" i="7"/>
  <c r="C88" i="7"/>
  <c r="AF88" i="7"/>
  <c r="C90" i="7"/>
  <c r="AF90" i="7"/>
  <c r="C92" i="7"/>
  <c r="AF92" i="7"/>
  <c r="C94" i="7"/>
  <c r="AF94" i="7"/>
  <c r="C96" i="7"/>
  <c r="AF96" i="7"/>
  <c r="C98" i="7"/>
  <c r="AF98" i="7"/>
  <c r="C100" i="7"/>
  <c r="AF100" i="7"/>
  <c r="C102" i="7"/>
  <c r="AF102" i="7"/>
  <c r="C104" i="7"/>
  <c r="AF104" i="7"/>
  <c r="C106" i="7"/>
  <c r="AF106" i="7"/>
  <c r="C108" i="7"/>
  <c r="AF108" i="7"/>
  <c r="C110" i="7"/>
  <c r="AF110" i="7"/>
  <c r="C112" i="7"/>
  <c r="AF112" i="7"/>
  <c r="C114" i="7"/>
  <c r="AF114" i="7"/>
  <c r="C116" i="7"/>
  <c r="AF116" i="7"/>
  <c r="C118" i="7"/>
  <c r="AF118" i="7"/>
  <c r="C120" i="7"/>
  <c r="AF120" i="7"/>
  <c r="C122" i="7"/>
  <c r="AF122" i="7"/>
  <c r="C124" i="7"/>
  <c r="AF124" i="7"/>
  <c r="C126" i="7"/>
  <c r="AF126" i="7"/>
  <c r="C128" i="7"/>
  <c r="AF128" i="7"/>
  <c r="C130" i="7"/>
  <c r="AF130" i="7"/>
  <c r="C132" i="7"/>
  <c r="AF132" i="7"/>
  <c r="C134" i="7"/>
  <c r="AF134" i="7"/>
  <c r="C136" i="7"/>
  <c r="AF136" i="7"/>
  <c r="C138" i="7"/>
  <c r="AF138" i="7"/>
  <c r="C140" i="7"/>
  <c r="AF140" i="7"/>
  <c r="C142" i="7"/>
  <c r="AF142" i="7"/>
  <c r="C144" i="7"/>
  <c r="AF144" i="7"/>
  <c r="C146" i="7"/>
  <c r="AF146" i="7"/>
  <c r="C148" i="7"/>
  <c r="AF148" i="7"/>
  <c r="C150" i="7"/>
  <c r="AF150" i="7"/>
  <c r="C152" i="7"/>
  <c r="AF152" i="7"/>
  <c r="C154" i="7"/>
  <c r="AF154" i="7"/>
  <c r="C156" i="7"/>
  <c r="C158" i="7"/>
  <c r="AF158" i="7"/>
  <c r="AF10" i="7"/>
  <c r="C12" i="7"/>
  <c r="AF12" i="7"/>
  <c r="C14" i="7"/>
  <c r="AF14" i="7"/>
  <c r="C16" i="7"/>
  <c r="AF16" i="7"/>
  <c r="C18" i="7"/>
  <c r="AF18" i="7"/>
  <c r="C20" i="7"/>
  <c r="AF20" i="7"/>
  <c r="C22" i="7"/>
  <c r="AF22" i="7"/>
  <c r="C24" i="7"/>
  <c r="AF24" i="7"/>
  <c r="C26" i="7"/>
  <c r="AF26" i="7"/>
  <c r="C28" i="7"/>
  <c r="AF28" i="7"/>
  <c r="C30" i="7"/>
  <c r="AF30" i="7"/>
  <c r="C32" i="7"/>
  <c r="AF44" i="7"/>
  <c r="C46" i="7"/>
  <c r="AF46" i="7"/>
  <c r="C48" i="7"/>
  <c r="AF48" i="7"/>
  <c r="C50" i="7"/>
  <c r="AF50" i="7"/>
  <c r="C52" i="7"/>
  <c r="AF52" i="7"/>
  <c r="C63" i="7"/>
  <c r="AF63" i="7"/>
  <c r="C65" i="7"/>
  <c r="AF65" i="7"/>
  <c r="C67" i="7"/>
  <c r="AF67" i="7"/>
  <c r="C69" i="7"/>
  <c r="AF69" i="7"/>
  <c r="C71" i="7"/>
  <c r="AF71" i="7"/>
  <c r="C73" i="7"/>
  <c r="AF73" i="7"/>
  <c r="C75" i="7"/>
  <c r="AF75" i="7"/>
  <c r="C77" i="7"/>
  <c r="AF77" i="7"/>
  <c r="C79" i="7"/>
  <c r="AF79" i="7"/>
  <c r="C81" i="7"/>
  <c r="C87" i="7"/>
  <c r="AF87" i="7"/>
  <c r="C89" i="7"/>
  <c r="AF89" i="7"/>
  <c r="C91" i="7"/>
  <c r="AF91" i="7"/>
  <c r="C93" i="7"/>
  <c r="AF93" i="7"/>
  <c r="C95" i="7"/>
  <c r="AF95" i="7"/>
  <c r="C97" i="7"/>
  <c r="AF97" i="7"/>
  <c r="C99" i="7"/>
  <c r="AF99" i="7"/>
  <c r="C101" i="7"/>
  <c r="AF101" i="7"/>
  <c r="C103" i="7"/>
  <c r="AF103" i="7"/>
  <c r="C105" i="7"/>
  <c r="AF105" i="7"/>
  <c r="C107" i="7"/>
  <c r="AF107" i="7"/>
  <c r="C109" i="7"/>
  <c r="AF109" i="7"/>
  <c r="C111" i="7"/>
  <c r="AF111" i="7"/>
  <c r="C113" i="7"/>
  <c r="AF113" i="7"/>
  <c r="C115" i="7"/>
  <c r="AF115" i="7"/>
  <c r="C117" i="7"/>
  <c r="AF117" i="7"/>
  <c r="C119" i="7"/>
  <c r="C131" i="7"/>
  <c r="AF131" i="7"/>
  <c r="C133" i="7"/>
  <c r="AF133" i="7"/>
  <c r="C135" i="7"/>
  <c r="AF135" i="7"/>
  <c r="C137" i="7"/>
  <c r="AF137" i="7"/>
  <c r="C139" i="7"/>
  <c r="C157" i="7"/>
  <c r="AF157" i="7"/>
  <c r="C159" i="7"/>
  <c r="C160" i="7"/>
  <c r="C162" i="7"/>
  <c r="AF162" i="7"/>
  <c r="C164" i="7"/>
  <c r="AF164" i="7"/>
  <c r="C166" i="7"/>
  <c r="AF166" i="7"/>
  <c r="C168" i="7"/>
  <c r="AF168" i="7"/>
  <c r="C170" i="7"/>
  <c r="AF170" i="7"/>
  <c r="C172" i="7"/>
  <c r="C174" i="7"/>
  <c r="AF174" i="7"/>
  <c r="C176" i="7"/>
  <c r="AF176" i="7"/>
  <c r="C178" i="7"/>
  <c r="AF178" i="7"/>
  <c r="C180" i="7"/>
  <c r="AF180" i="7"/>
  <c r="C182" i="7"/>
  <c r="AF182" i="7"/>
  <c r="C184" i="7"/>
  <c r="AF184" i="7"/>
  <c r="C186" i="7"/>
  <c r="AF186" i="7"/>
  <c r="C188" i="7"/>
  <c r="AF188" i="7"/>
  <c r="C190" i="7"/>
  <c r="AF190" i="7"/>
  <c r="C192" i="7"/>
  <c r="AF192" i="7"/>
  <c r="C194" i="7"/>
  <c r="AF194" i="7"/>
  <c r="C196" i="7"/>
  <c r="AF196" i="7"/>
  <c r="C198" i="7"/>
  <c r="AF198" i="7"/>
  <c r="C200" i="7"/>
  <c r="C202" i="7"/>
  <c r="AF202" i="7"/>
  <c r="C204" i="7"/>
  <c r="AF204" i="7"/>
  <c r="C206" i="7"/>
  <c r="AF206" i="7"/>
  <c r="C208" i="7"/>
  <c r="AF208" i="7"/>
  <c r="C210" i="7"/>
  <c r="AF210" i="7"/>
  <c r="C212" i="7"/>
  <c r="AF212" i="7"/>
  <c r="C214" i="7"/>
  <c r="AF214" i="7"/>
  <c r="C216" i="7"/>
  <c r="AF216" i="7"/>
  <c r="C218" i="7"/>
  <c r="AF218" i="7"/>
  <c r="C220" i="7"/>
  <c r="AF220" i="7"/>
  <c r="C222" i="7"/>
  <c r="AF222" i="7"/>
  <c r="C224" i="7"/>
  <c r="AF224" i="7"/>
  <c r="C226" i="7"/>
  <c r="AF226" i="7"/>
  <c r="C228" i="7"/>
  <c r="AF228" i="7"/>
  <c r="C230" i="7"/>
  <c r="AF230" i="7"/>
  <c r="C232" i="7"/>
  <c r="C234" i="7"/>
  <c r="AF234" i="7"/>
  <c r="C236" i="7"/>
  <c r="AF236" i="7"/>
  <c r="C238" i="7"/>
  <c r="AF238" i="7"/>
  <c r="C240" i="7"/>
  <c r="C242" i="7"/>
  <c r="AF242" i="7"/>
  <c r="C244" i="7"/>
  <c r="AF244" i="7"/>
  <c r="C246" i="7"/>
  <c r="AF246" i="7"/>
  <c r="C248" i="7"/>
  <c r="AF248" i="7"/>
  <c r="C250" i="7"/>
  <c r="AF250" i="7"/>
  <c r="C252" i="7"/>
  <c r="AF252" i="7"/>
  <c r="C254" i="7"/>
  <c r="AF254" i="7"/>
  <c r="C256" i="7"/>
  <c r="AF256" i="7"/>
  <c r="C258" i="7"/>
  <c r="AF258" i="7"/>
  <c r="C260" i="7"/>
  <c r="AF260" i="7"/>
  <c r="C262" i="7"/>
  <c r="AF262" i="7"/>
  <c r="C264" i="7"/>
  <c r="AF264" i="7"/>
  <c r="C266" i="7"/>
  <c r="AF266" i="7"/>
  <c r="C268" i="7"/>
  <c r="C270" i="7"/>
  <c r="AF270" i="7"/>
  <c r="C272" i="7"/>
  <c r="AF272" i="7"/>
  <c r="C274" i="7"/>
  <c r="AF274" i="7"/>
  <c r="C276" i="7"/>
  <c r="AF276" i="7"/>
  <c r="C278" i="7"/>
  <c r="AF278" i="7"/>
  <c r="C280" i="7"/>
  <c r="AF280" i="7"/>
  <c r="C282" i="7"/>
  <c r="AF282" i="7"/>
  <c r="C284" i="7"/>
  <c r="C286" i="7"/>
  <c r="AF286" i="7"/>
  <c r="C288" i="7"/>
  <c r="AF288" i="7"/>
  <c r="C290" i="7"/>
  <c r="AF290" i="7"/>
  <c r="C292" i="7"/>
  <c r="AF292" i="7"/>
  <c r="C294" i="7"/>
  <c r="AF294" i="7"/>
  <c r="C296" i="7"/>
  <c r="AF296" i="7"/>
  <c r="C298" i="7"/>
  <c r="AF298" i="7"/>
  <c r="C300" i="7"/>
  <c r="AF300" i="7"/>
  <c r="C302" i="7"/>
  <c r="AF302" i="7"/>
  <c r="C304" i="7"/>
  <c r="AF304" i="7"/>
  <c r="C306" i="7"/>
  <c r="C308" i="7"/>
  <c r="AF308" i="7"/>
  <c r="C310" i="7"/>
  <c r="AF310" i="7"/>
  <c r="C312" i="7"/>
  <c r="AF312" i="7"/>
  <c r="C314" i="7"/>
  <c r="AF314" i="7"/>
  <c r="C316" i="7"/>
  <c r="AF316" i="7"/>
  <c r="C318" i="7"/>
  <c r="AF318" i="7"/>
  <c r="C320" i="7"/>
  <c r="C322" i="7"/>
  <c r="AF322" i="7"/>
  <c r="C324" i="7"/>
  <c r="C326" i="7"/>
  <c r="AF326" i="7"/>
  <c r="C328" i="7"/>
  <c r="AF328" i="7"/>
  <c r="C330" i="7"/>
  <c r="AF330" i="7"/>
  <c r="C332" i="7"/>
  <c r="AF332" i="7"/>
  <c r="C334" i="7"/>
  <c r="AF334" i="7"/>
  <c r="C336" i="7"/>
  <c r="AF336" i="7"/>
  <c r="C338" i="7"/>
  <c r="AF338" i="7"/>
  <c r="C340" i="7"/>
  <c r="AF340" i="7"/>
  <c r="C342" i="7"/>
  <c r="AF342" i="7"/>
  <c r="C344" i="7"/>
  <c r="AF344" i="7"/>
  <c r="C346" i="7"/>
  <c r="AF360" i="7"/>
  <c r="C360" i="7"/>
  <c r="AF358" i="7"/>
  <c r="C358" i="7"/>
  <c r="AF356" i="7"/>
  <c r="C356" i="7"/>
  <c r="AF354" i="7"/>
  <c r="C354" i="7"/>
  <c r="AF352" i="7"/>
  <c r="C352" i="7"/>
  <c r="AF350" i="7"/>
  <c r="C350" i="7"/>
  <c r="AF348" i="7"/>
  <c r="C348" i="7"/>
  <c r="AB346" i="7"/>
  <c r="AF345" i="7"/>
  <c r="C345" i="7"/>
  <c r="AF343" i="7"/>
  <c r="C343" i="7"/>
  <c r="AF341" i="7"/>
  <c r="C341" i="7"/>
  <c r="AF339" i="7"/>
  <c r="C339" i="7"/>
  <c r="AF337" i="7"/>
  <c r="C337" i="7"/>
  <c r="AF335" i="7"/>
  <c r="C335" i="7"/>
  <c r="AF333" i="7"/>
  <c r="C333" i="7"/>
  <c r="AF331" i="7"/>
  <c r="C331" i="7"/>
  <c r="AF329" i="7"/>
  <c r="C329" i="7"/>
  <c r="AB324" i="7"/>
  <c r="AF323" i="7"/>
  <c r="C323" i="7"/>
  <c r="AF321" i="7"/>
  <c r="C321" i="7"/>
  <c r="AF320" i="7"/>
  <c r="AB306" i="7"/>
  <c r="AF305" i="7"/>
  <c r="C305" i="7"/>
  <c r="AF303" i="7"/>
  <c r="C303" i="7"/>
  <c r="AF301" i="7"/>
  <c r="C301" i="7"/>
  <c r="AF299" i="7"/>
  <c r="C299" i="7"/>
  <c r="AF297" i="7"/>
  <c r="C297" i="7"/>
  <c r="AF295" i="7"/>
  <c r="C295" i="7"/>
  <c r="AF293" i="7"/>
  <c r="C293" i="7"/>
  <c r="AF291" i="7"/>
  <c r="C291" i="7"/>
  <c r="AF289" i="7"/>
  <c r="C289" i="7"/>
  <c r="AF287" i="7"/>
  <c r="C287" i="7"/>
  <c r="AF285" i="7"/>
  <c r="C285" i="7"/>
  <c r="AF284" i="7"/>
  <c r="AB268" i="7"/>
  <c r="AF267" i="7"/>
  <c r="C267" i="7"/>
  <c r="AF265" i="7"/>
  <c r="C265" i="7"/>
  <c r="AF263" i="7"/>
  <c r="C263" i="7"/>
  <c r="AF261" i="7"/>
  <c r="C261" i="7"/>
  <c r="AF259" i="7"/>
  <c r="C259" i="7"/>
  <c r="AF257" i="7"/>
  <c r="C257" i="7"/>
  <c r="AF255" i="7"/>
  <c r="C255" i="7"/>
  <c r="AF253" i="7"/>
  <c r="C253" i="7"/>
  <c r="AF251" i="7"/>
  <c r="C251" i="7"/>
  <c r="AF249" i="7"/>
  <c r="C249" i="7"/>
  <c r="AF247" i="7"/>
  <c r="C247" i="7"/>
  <c r="AF245" i="7"/>
  <c r="C245" i="7"/>
  <c r="AF243" i="7"/>
  <c r="C243" i="7"/>
  <c r="AF241" i="7"/>
  <c r="C241" i="7"/>
  <c r="Z239" i="7"/>
  <c r="AA240" i="7"/>
  <c r="X239" i="7"/>
  <c r="X8" i="7" s="1"/>
  <c r="V239" i="7"/>
  <c r="AF240" i="7"/>
  <c r="T239" i="7"/>
  <c r="R239" i="7"/>
  <c r="R8" i="7" s="1"/>
  <c r="P239" i="7"/>
  <c r="N239" i="7"/>
  <c r="N8" i="7" s="1"/>
  <c r="L239" i="7"/>
  <c r="J239" i="7"/>
  <c r="J8" i="7" s="1"/>
  <c r="H239" i="7"/>
  <c r="F239" i="7"/>
  <c r="F8" i="7" s="1"/>
  <c r="AB232" i="7"/>
  <c r="AF231" i="7"/>
  <c r="C231" i="7"/>
  <c r="AF229" i="7"/>
  <c r="C229" i="7"/>
  <c r="AF227" i="7"/>
  <c r="C227" i="7"/>
  <c r="AF225" i="7"/>
  <c r="C225" i="7"/>
  <c r="AF223" i="7"/>
  <c r="C223" i="7"/>
  <c r="AF221" i="7"/>
  <c r="C221" i="7"/>
  <c r="AB200" i="7"/>
  <c r="AF199" i="7"/>
  <c r="C199" i="7"/>
  <c r="AF197" i="7"/>
  <c r="C197" i="7"/>
  <c r="AF195" i="7"/>
  <c r="C195" i="7"/>
  <c r="AF193" i="7"/>
  <c r="C193" i="7"/>
  <c r="C187" i="7"/>
  <c r="AF185" i="7"/>
  <c r="C185" i="7"/>
  <c r="AF183" i="7"/>
  <c r="C183" i="7"/>
  <c r="AF181" i="7"/>
  <c r="C181" i="7"/>
  <c r="AF179" i="7"/>
  <c r="C179" i="7"/>
  <c r="AF177" i="7"/>
  <c r="C177" i="7"/>
  <c r="AF175" i="7"/>
  <c r="C175" i="7"/>
  <c r="AF173" i="7"/>
  <c r="C173" i="7"/>
  <c r="AF172" i="7"/>
  <c r="AB160" i="7"/>
  <c r="E159" i="7"/>
  <c r="Y159" i="7"/>
  <c r="AA84" i="7"/>
  <c r="L8" i="7"/>
  <c r="AF156" i="7"/>
  <c r="AF32" i="7"/>
  <c r="P8" i="7"/>
  <c r="Y9" i="7"/>
  <c r="Y8" i="7" s="1"/>
  <c r="AB10" i="7"/>
  <c r="W9" i="7"/>
  <c r="W8" i="7" s="1"/>
  <c r="U9" i="7"/>
  <c r="S9" i="7"/>
  <c r="S8" i="7" s="1"/>
  <c r="Q9" i="7"/>
  <c r="O9" i="7"/>
  <c r="O8" i="7" s="1"/>
  <c r="M9" i="7"/>
  <c r="K9" i="7"/>
  <c r="K8" i="7" s="1"/>
  <c r="I9" i="7"/>
  <c r="G9" i="7"/>
  <c r="G8" i="7" s="1"/>
  <c r="E9" i="7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8" i="6"/>
  <c r="AA49" i="6"/>
  <c r="AA50" i="6"/>
  <c r="AA51" i="6"/>
  <c r="AA52" i="6"/>
  <c r="AA53" i="6"/>
  <c r="AA54" i="6"/>
  <c r="AA55" i="6"/>
  <c r="AA56" i="6"/>
  <c r="AA57" i="6"/>
  <c r="AA59" i="6"/>
  <c r="AA60" i="6"/>
  <c r="AA61" i="6"/>
  <c r="AA62" i="6"/>
  <c r="AA63" i="6"/>
  <c r="AA64" i="6"/>
  <c r="AA65" i="6"/>
  <c r="AA66" i="6"/>
  <c r="AA67" i="6"/>
  <c r="AA68" i="6"/>
  <c r="AA69" i="6"/>
  <c r="AA71" i="6"/>
  <c r="AA72" i="6"/>
  <c r="AA73" i="6"/>
  <c r="AA74" i="6"/>
  <c r="AA75" i="6"/>
  <c r="AA77" i="6"/>
  <c r="AA78" i="6"/>
  <c r="AA79" i="6"/>
  <c r="AA80" i="6"/>
  <c r="AA81" i="6"/>
  <c r="AA84" i="6"/>
  <c r="AA85" i="6"/>
  <c r="AA86" i="6"/>
  <c r="AA87" i="6"/>
  <c r="AA88" i="6"/>
  <c r="AA89" i="6"/>
  <c r="AA90" i="6"/>
  <c r="AA92" i="6"/>
  <c r="AA93" i="6"/>
  <c r="AA94" i="6"/>
  <c r="AA95" i="6"/>
  <c r="AA96" i="6"/>
  <c r="AA97" i="6"/>
  <c r="AA99" i="6"/>
  <c r="AA100" i="6"/>
  <c r="AA101" i="6"/>
  <c r="AA102" i="6"/>
  <c r="AA103" i="6"/>
  <c r="AA104" i="6"/>
  <c r="AA105" i="6"/>
  <c r="AA106" i="6"/>
  <c r="AA107" i="6"/>
  <c r="AA111" i="6"/>
  <c r="AA112" i="6"/>
  <c r="AA113" i="6"/>
  <c r="AA114" i="6"/>
  <c r="AA116" i="6"/>
  <c r="AA118" i="6"/>
  <c r="AA120" i="6"/>
  <c r="AA122" i="6"/>
  <c r="AA123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8" i="6"/>
  <c r="Z49" i="6"/>
  <c r="Z50" i="6"/>
  <c r="Z51" i="6"/>
  <c r="Z52" i="6"/>
  <c r="Z53" i="6"/>
  <c r="Z54" i="6"/>
  <c r="Z55" i="6"/>
  <c r="Z56" i="6"/>
  <c r="Z57" i="6"/>
  <c r="Z59" i="6"/>
  <c r="Z60" i="6"/>
  <c r="Z61" i="6"/>
  <c r="Z62" i="6"/>
  <c r="Z63" i="6"/>
  <c r="Z64" i="6"/>
  <c r="Z65" i="6"/>
  <c r="Z66" i="6"/>
  <c r="Z67" i="6"/>
  <c r="Z68" i="6"/>
  <c r="Z69" i="6"/>
  <c r="Z71" i="6"/>
  <c r="Z72" i="6"/>
  <c r="Z73" i="6"/>
  <c r="Z74" i="6"/>
  <c r="Z75" i="6"/>
  <c r="Z77" i="6"/>
  <c r="Z78" i="6"/>
  <c r="Z79" i="6"/>
  <c r="Z80" i="6"/>
  <c r="Z81" i="6"/>
  <c r="Z84" i="6"/>
  <c r="Z85" i="6"/>
  <c r="Z86" i="6"/>
  <c r="Z87" i="6"/>
  <c r="Z88" i="6"/>
  <c r="Z89" i="6"/>
  <c r="Z90" i="6"/>
  <c r="Z92" i="6"/>
  <c r="Z93" i="6"/>
  <c r="Z94" i="6"/>
  <c r="Z95" i="6"/>
  <c r="Z96" i="6"/>
  <c r="Z97" i="6"/>
  <c r="Z99" i="6"/>
  <c r="Z100" i="6"/>
  <c r="Z101" i="6"/>
  <c r="Z102" i="6"/>
  <c r="Z103" i="6"/>
  <c r="Z104" i="6"/>
  <c r="Z105" i="6"/>
  <c r="Z106" i="6"/>
  <c r="Z107" i="6"/>
  <c r="Z111" i="6"/>
  <c r="Z112" i="6"/>
  <c r="Z113" i="6"/>
  <c r="Z114" i="6"/>
  <c r="Z115" i="6"/>
  <c r="Z116" i="6"/>
  <c r="Z118" i="6"/>
  <c r="Z120" i="6"/>
  <c r="Z122" i="6"/>
  <c r="Z123" i="6"/>
  <c r="D121" i="6"/>
  <c r="E121" i="6"/>
  <c r="F121" i="6"/>
  <c r="G121" i="6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Y121" i="6"/>
  <c r="D119" i="6"/>
  <c r="E119" i="6"/>
  <c r="F119" i="6"/>
  <c r="G119" i="6"/>
  <c r="H119" i="6"/>
  <c r="I119" i="6"/>
  <c r="J119" i="6"/>
  <c r="K119" i="6"/>
  <c r="L119" i="6"/>
  <c r="M119" i="6"/>
  <c r="N119" i="6"/>
  <c r="O119" i="6"/>
  <c r="P119" i="6"/>
  <c r="Q119" i="6"/>
  <c r="R119" i="6"/>
  <c r="S119" i="6"/>
  <c r="T119" i="6"/>
  <c r="U119" i="6"/>
  <c r="V119" i="6"/>
  <c r="W119" i="6"/>
  <c r="X119" i="6"/>
  <c r="Y119" i="6"/>
  <c r="D117" i="6"/>
  <c r="E117" i="6"/>
  <c r="F117" i="6"/>
  <c r="G117" i="6"/>
  <c r="H117" i="6"/>
  <c r="I117" i="6"/>
  <c r="J117" i="6"/>
  <c r="K117" i="6"/>
  <c r="L117" i="6"/>
  <c r="M117" i="6"/>
  <c r="N117" i="6"/>
  <c r="O117" i="6"/>
  <c r="P117" i="6"/>
  <c r="Q117" i="6"/>
  <c r="R117" i="6"/>
  <c r="S117" i="6"/>
  <c r="T117" i="6"/>
  <c r="U117" i="6"/>
  <c r="V117" i="6"/>
  <c r="W117" i="6"/>
  <c r="X117" i="6"/>
  <c r="Y117" i="6"/>
  <c r="D115" i="6"/>
  <c r="E115" i="6"/>
  <c r="F115" i="6"/>
  <c r="G115" i="6"/>
  <c r="H115" i="6"/>
  <c r="I115" i="6"/>
  <c r="J115" i="6"/>
  <c r="K115" i="6"/>
  <c r="L115" i="6"/>
  <c r="M115" i="6"/>
  <c r="N115" i="6"/>
  <c r="O115" i="6"/>
  <c r="P115" i="6"/>
  <c r="Q115" i="6"/>
  <c r="R115" i="6"/>
  <c r="S115" i="6"/>
  <c r="T115" i="6"/>
  <c r="U115" i="6"/>
  <c r="V115" i="6"/>
  <c r="W115" i="6"/>
  <c r="X115" i="6"/>
  <c r="Y115" i="6"/>
  <c r="D110" i="6"/>
  <c r="E110" i="6"/>
  <c r="F110" i="6"/>
  <c r="G110" i="6"/>
  <c r="H110" i="6"/>
  <c r="I110" i="6"/>
  <c r="J110" i="6"/>
  <c r="K110" i="6"/>
  <c r="K109" i="6" s="1"/>
  <c r="K108" i="6" s="1"/>
  <c r="L110" i="6"/>
  <c r="M110" i="6"/>
  <c r="N110" i="6"/>
  <c r="O110" i="6"/>
  <c r="O109" i="6" s="1"/>
  <c r="O108" i="6" s="1"/>
  <c r="P110" i="6"/>
  <c r="Q110" i="6"/>
  <c r="R110" i="6"/>
  <c r="S110" i="6"/>
  <c r="T110" i="6"/>
  <c r="U110" i="6"/>
  <c r="V110" i="6"/>
  <c r="W110" i="6"/>
  <c r="X110" i="6"/>
  <c r="Y110" i="6"/>
  <c r="Z110" i="6" s="1"/>
  <c r="D109" i="6"/>
  <c r="D108" i="6" s="1"/>
  <c r="G109" i="6"/>
  <c r="G108" i="6" s="1"/>
  <c r="S109" i="6"/>
  <c r="S108" i="6" s="1"/>
  <c r="W109" i="6"/>
  <c r="W108" i="6" s="1"/>
  <c r="D98" i="6"/>
  <c r="E98" i="6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 s="1"/>
  <c r="D91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D83" i="6"/>
  <c r="E83" i="6"/>
  <c r="E82" i="6" s="1"/>
  <c r="F83" i="6"/>
  <c r="F82" i="6" s="1"/>
  <c r="G83" i="6"/>
  <c r="H83" i="6"/>
  <c r="H82" i="6" s="1"/>
  <c r="I83" i="6"/>
  <c r="I82" i="6" s="1"/>
  <c r="J83" i="6"/>
  <c r="K83" i="6"/>
  <c r="L83" i="6"/>
  <c r="M83" i="6"/>
  <c r="M82" i="6" s="1"/>
  <c r="N83" i="6"/>
  <c r="O83" i="6"/>
  <c r="P83" i="6"/>
  <c r="Q83" i="6"/>
  <c r="Q82" i="6" s="1"/>
  <c r="R83" i="6"/>
  <c r="S83" i="6"/>
  <c r="T83" i="6"/>
  <c r="U83" i="6"/>
  <c r="V83" i="6"/>
  <c r="V82" i="6" s="1"/>
  <c r="W83" i="6"/>
  <c r="X83" i="6"/>
  <c r="Y83" i="6"/>
  <c r="D82" i="6"/>
  <c r="P82" i="6"/>
  <c r="X82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 s="1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 s="1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 s="1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AA47" i="6" s="1"/>
  <c r="D46" i="6"/>
  <c r="F46" i="6"/>
  <c r="H46" i="6"/>
  <c r="J46" i="6"/>
  <c r="N46" i="6"/>
  <c r="R46" i="6"/>
  <c r="T46" i="6"/>
  <c r="V46" i="6"/>
  <c r="X46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 s="1"/>
  <c r="D11" i="6"/>
  <c r="E11" i="6"/>
  <c r="F11" i="6"/>
  <c r="G11" i="6"/>
  <c r="H11" i="6"/>
  <c r="I11" i="6"/>
  <c r="J11" i="6"/>
  <c r="K11" i="6"/>
  <c r="L11" i="6"/>
  <c r="L10" i="6" s="1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D10" i="6"/>
  <c r="G10" i="6"/>
  <c r="K10" i="6"/>
  <c r="O10" i="6"/>
  <c r="S10" i="6"/>
  <c r="T10" i="6"/>
  <c r="W10" i="6"/>
  <c r="A1" i="6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8" i="5"/>
  <c r="AA49" i="5"/>
  <c r="AA50" i="5"/>
  <c r="AA51" i="5"/>
  <c r="AA52" i="5"/>
  <c r="AA53" i="5"/>
  <c r="AA54" i="5"/>
  <c r="AA55" i="5"/>
  <c r="AA56" i="5"/>
  <c r="AA57" i="5"/>
  <c r="AA59" i="5"/>
  <c r="AA60" i="5"/>
  <c r="AA61" i="5"/>
  <c r="AA62" i="5"/>
  <c r="AA63" i="5"/>
  <c r="AA64" i="5"/>
  <c r="AA65" i="5"/>
  <c r="AA66" i="5"/>
  <c r="AA67" i="5"/>
  <c r="AA68" i="5"/>
  <c r="AA69" i="5"/>
  <c r="AA71" i="5"/>
  <c r="AA72" i="5"/>
  <c r="AA73" i="5"/>
  <c r="AA74" i="5"/>
  <c r="AA75" i="5"/>
  <c r="AA77" i="5"/>
  <c r="AA78" i="5"/>
  <c r="AA79" i="5"/>
  <c r="AA80" i="5"/>
  <c r="AA81" i="5"/>
  <c r="AA84" i="5"/>
  <c r="AA85" i="5"/>
  <c r="AA86" i="5"/>
  <c r="AA87" i="5"/>
  <c r="AA88" i="5"/>
  <c r="AA89" i="5"/>
  <c r="AA90" i="5"/>
  <c r="AA92" i="5"/>
  <c r="AA93" i="5"/>
  <c r="AA94" i="5"/>
  <c r="AA95" i="5"/>
  <c r="AA96" i="5"/>
  <c r="AA97" i="5"/>
  <c r="AA99" i="5"/>
  <c r="AA100" i="5"/>
  <c r="AA101" i="5"/>
  <c r="AA102" i="5"/>
  <c r="AA103" i="5"/>
  <c r="AA104" i="5"/>
  <c r="AA105" i="5"/>
  <c r="AA106" i="5"/>
  <c r="AA107" i="5"/>
  <c r="AA111" i="5"/>
  <c r="AA112" i="5"/>
  <c r="AA113" i="5"/>
  <c r="AA114" i="5"/>
  <c r="AA116" i="5"/>
  <c r="AA118" i="5"/>
  <c r="AA120" i="5"/>
  <c r="AA122" i="5"/>
  <c r="AA123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8" i="5"/>
  <c r="Z49" i="5"/>
  <c r="Z50" i="5"/>
  <c r="Z51" i="5"/>
  <c r="Z52" i="5"/>
  <c r="Z53" i="5"/>
  <c r="Z54" i="5"/>
  <c r="Z55" i="5"/>
  <c r="Z56" i="5"/>
  <c r="Z57" i="5"/>
  <c r="Z59" i="5"/>
  <c r="Z60" i="5"/>
  <c r="Z61" i="5"/>
  <c r="Z62" i="5"/>
  <c r="Z63" i="5"/>
  <c r="Z64" i="5"/>
  <c r="Z65" i="5"/>
  <c r="Z66" i="5"/>
  <c r="Z67" i="5"/>
  <c r="Z68" i="5"/>
  <c r="Z69" i="5"/>
  <c r="Z71" i="5"/>
  <c r="Z72" i="5"/>
  <c r="Z73" i="5"/>
  <c r="Z74" i="5"/>
  <c r="Z75" i="5"/>
  <c r="Z77" i="5"/>
  <c r="Z78" i="5"/>
  <c r="Z79" i="5"/>
  <c r="Z80" i="5"/>
  <c r="Z81" i="5"/>
  <c r="Z84" i="5"/>
  <c r="Z85" i="5"/>
  <c r="Z86" i="5"/>
  <c r="Z87" i="5"/>
  <c r="Z88" i="5"/>
  <c r="Z89" i="5"/>
  <c r="Z90" i="5"/>
  <c r="Z92" i="5"/>
  <c r="Z93" i="5"/>
  <c r="Z94" i="5"/>
  <c r="Z95" i="5"/>
  <c r="Z96" i="5"/>
  <c r="Z97" i="5"/>
  <c r="Z99" i="5"/>
  <c r="Z100" i="5"/>
  <c r="Z101" i="5"/>
  <c r="Z102" i="5"/>
  <c r="Z103" i="5"/>
  <c r="Z104" i="5"/>
  <c r="Z105" i="5"/>
  <c r="Z106" i="5"/>
  <c r="Z107" i="5"/>
  <c r="Z111" i="5"/>
  <c r="Z112" i="5"/>
  <c r="Z113" i="5"/>
  <c r="Z114" i="5"/>
  <c r="Z116" i="5"/>
  <c r="Z118" i="5"/>
  <c r="Z120" i="5"/>
  <c r="Z122" i="5"/>
  <c r="Z123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AA121" i="5" s="1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AA119" i="5" s="1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AA117" i="5" s="1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D110" i="5"/>
  <c r="E110" i="5"/>
  <c r="F110" i="5"/>
  <c r="G110" i="5"/>
  <c r="H110" i="5"/>
  <c r="I110" i="5"/>
  <c r="J110" i="5"/>
  <c r="K110" i="5"/>
  <c r="K109" i="5" s="1"/>
  <c r="K108" i="5" s="1"/>
  <c r="L110" i="5"/>
  <c r="M110" i="5"/>
  <c r="N110" i="5"/>
  <c r="O110" i="5"/>
  <c r="P110" i="5"/>
  <c r="Q110" i="5"/>
  <c r="R110" i="5"/>
  <c r="S110" i="5"/>
  <c r="T110" i="5"/>
  <c r="U110" i="5"/>
  <c r="V110" i="5"/>
  <c r="W110" i="5"/>
  <c r="W109" i="5" s="1"/>
  <c r="W108" i="5" s="1"/>
  <c r="X110" i="5"/>
  <c r="Y110" i="5"/>
  <c r="Z110" i="5" s="1"/>
  <c r="D109" i="5"/>
  <c r="D108" i="5" s="1"/>
  <c r="O109" i="5"/>
  <c r="O108" i="5" s="1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 s="1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D83" i="5"/>
  <c r="E83" i="5"/>
  <c r="F83" i="5"/>
  <c r="G83" i="5"/>
  <c r="H83" i="5"/>
  <c r="I83" i="5"/>
  <c r="J83" i="5"/>
  <c r="K83" i="5"/>
  <c r="L83" i="5"/>
  <c r="M83" i="5"/>
  <c r="N83" i="5"/>
  <c r="N82" i="5" s="1"/>
  <c r="O83" i="5"/>
  <c r="P83" i="5"/>
  <c r="P82" i="5" s="1"/>
  <c r="Q83" i="5"/>
  <c r="R83" i="5"/>
  <c r="S83" i="5"/>
  <c r="T83" i="5"/>
  <c r="U83" i="5"/>
  <c r="V83" i="5"/>
  <c r="W83" i="5"/>
  <c r="X83" i="5"/>
  <c r="X82" i="5" s="1"/>
  <c r="Y83" i="5"/>
  <c r="D82" i="5"/>
  <c r="E82" i="5"/>
  <c r="L82" i="5"/>
  <c r="M82" i="5"/>
  <c r="T82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AA76" i="5" s="1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 s="1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 s="1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W46" i="5" s="1"/>
  <c r="X47" i="5"/>
  <c r="Y47" i="5"/>
  <c r="AA47" i="5" s="1"/>
  <c r="D46" i="5"/>
  <c r="O46" i="5"/>
  <c r="X46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 s="1"/>
  <c r="D11" i="5"/>
  <c r="D10" i="5" s="1"/>
  <c r="E11" i="5"/>
  <c r="F11" i="5"/>
  <c r="G11" i="5"/>
  <c r="H11" i="5"/>
  <c r="I11" i="5"/>
  <c r="J11" i="5"/>
  <c r="K11" i="5"/>
  <c r="L11" i="5"/>
  <c r="L10" i="5" s="1"/>
  <c r="M11" i="5"/>
  <c r="N11" i="5"/>
  <c r="O11" i="5"/>
  <c r="P11" i="5"/>
  <c r="Q11" i="5"/>
  <c r="R11" i="5"/>
  <c r="S11" i="5"/>
  <c r="T11" i="5"/>
  <c r="T10" i="5" s="1"/>
  <c r="U11" i="5"/>
  <c r="V11" i="5"/>
  <c r="W11" i="5"/>
  <c r="X11" i="5"/>
  <c r="Y11" i="5"/>
  <c r="AA11" i="5" s="1"/>
  <c r="H10" i="5"/>
  <c r="K10" i="5"/>
  <c r="P10" i="5"/>
  <c r="S10" i="5"/>
  <c r="X10" i="5"/>
  <c r="A1" i="5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8" i="4"/>
  <c r="AA49" i="4"/>
  <c r="AA50" i="4"/>
  <c r="AA51" i="4"/>
  <c r="AA52" i="4"/>
  <c r="AA53" i="4"/>
  <c r="AA54" i="4"/>
  <c r="AA55" i="4"/>
  <c r="AA56" i="4"/>
  <c r="AA57" i="4"/>
  <c r="AA59" i="4"/>
  <c r="AA60" i="4"/>
  <c r="AA61" i="4"/>
  <c r="AA62" i="4"/>
  <c r="AA63" i="4"/>
  <c r="AA64" i="4"/>
  <c r="AA65" i="4"/>
  <c r="AA66" i="4"/>
  <c r="AA67" i="4"/>
  <c r="AA68" i="4"/>
  <c r="AA69" i="4"/>
  <c r="AA71" i="4"/>
  <c r="AA72" i="4"/>
  <c r="AA73" i="4"/>
  <c r="AA74" i="4"/>
  <c r="AA75" i="4"/>
  <c r="AA77" i="4"/>
  <c r="AA78" i="4"/>
  <c r="AA79" i="4"/>
  <c r="AA80" i="4"/>
  <c r="AA81" i="4"/>
  <c r="AA84" i="4"/>
  <c r="AA85" i="4"/>
  <c r="AA86" i="4"/>
  <c r="AA87" i="4"/>
  <c r="AA88" i="4"/>
  <c r="AA89" i="4"/>
  <c r="AA90" i="4"/>
  <c r="AA92" i="4"/>
  <c r="AA93" i="4"/>
  <c r="AA94" i="4"/>
  <c r="AA95" i="4"/>
  <c r="AA96" i="4"/>
  <c r="AA97" i="4"/>
  <c r="AA99" i="4"/>
  <c r="AA100" i="4"/>
  <c r="AA101" i="4"/>
  <c r="AA102" i="4"/>
  <c r="AA103" i="4"/>
  <c r="AA104" i="4"/>
  <c r="AA105" i="4"/>
  <c r="AA106" i="4"/>
  <c r="AA107" i="4"/>
  <c r="AA111" i="4"/>
  <c r="AA112" i="4"/>
  <c r="AA113" i="4"/>
  <c r="AA114" i="4"/>
  <c r="AA116" i="4"/>
  <c r="AA118" i="4"/>
  <c r="AA120" i="4"/>
  <c r="AA122" i="4"/>
  <c r="AA123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8" i="4"/>
  <c r="Z49" i="4"/>
  <c r="Z50" i="4"/>
  <c r="Z51" i="4"/>
  <c r="Z52" i="4"/>
  <c r="Z53" i="4"/>
  <c r="Z54" i="4"/>
  <c r="Z55" i="4"/>
  <c r="Z56" i="4"/>
  <c r="Z57" i="4"/>
  <c r="Z59" i="4"/>
  <c r="Z60" i="4"/>
  <c r="Z61" i="4"/>
  <c r="Z62" i="4"/>
  <c r="Z63" i="4"/>
  <c r="Z64" i="4"/>
  <c r="Z65" i="4"/>
  <c r="Z66" i="4"/>
  <c r="Z67" i="4"/>
  <c r="Z68" i="4"/>
  <c r="Z69" i="4"/>
  <c r="Z71" i="4"/>
  <c r="Z72" i="4"/>
  <c r="Z73" i="4"/>
  <c r="Z74" i="4"/>
  <c r="Z75" i="4"/>
  <c r="Z77" i="4"/>
  <c r="Z78" i="4"/>
  <c r="Z79" i="4"/>
  <c r="Z80" i="4"/>
  <c r="Z81" i="4"/>
  <c r="Z84" i="4"/>
  <c r="Z85" i="4"/>
  <c r="Z86" i="4"/>
  <c r="Z87" i="4"/>
  <c r="Z88" i="4"/>
  <c r="Z89" i="4"/>
  <c r="Z90" i="4"/>
  <c r="Z92" i="4"/>
  <c r="Z93" i="4"/>
  <c r="Z94" i="4"/>
  <c r="Z95" i="4"/>
  <c r="Z96" i="4"/>
  <c r="Z97" i="4"/>
  <c r="Z99" i="4"/>
  <c r="Z100" i="4"/>
  <c r="Z101" i="4"/>
  <c r="Z102" i="4"/>
  <c r="Z103" i="4"/>
  <c r="Z104" i="4"/>
  <c r="Z105" i="4"/>
  <c r="Z106" i="4"/>
  <c r="Z107" i="4"/>
  <c r="Z111" i="4"/>
  <c r="Z112" i="4"/>
  <c r="Z113" i="4"/>
  <c r="Z114" i="4"/>
  <c r="Z116" i="4"/>
  <c r="Z118" i="4"/>
  <c r="Z120" i="4"/>
  <c r="Z122" i="4"/>
  <c r="Z123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D110" i="4"/>
  <c r="E110" i="4"/>
  <c r="F110" i="4"/>
  <c r="G110" i="4"/>
  <c r="H110" i="4"/>
  <c r="H109" i="4" s="1"/>
  <c r="H108" i="4" s="1"/>
  <c r="I110" i="4"/>
  <c r="J110" i="4"/>
  <c r="K110" i="4"/>
  <c r="L110" i="4"/>
  <c r="M110" i="4"/>
  <c r="N110" i="4"/>
  <c r="O110" i="4"/>
  <c r="P110" i="4"/>
  <c r="Q110" i="4"/>
  <c r="R110" i="4"/>
  <c r="S110" i="4"/>
  <c r="T110" i="4"/>
  <c r="T109" i="4" s="1"/>
  <c r="T108" i="4" s="1"/>
  <c r="U110" i="4"/>
  <c r="V110" i="4"/>
  <c r="W110" i="4"/>
  <c r="X110" i="4"/>
  <c r="X109" i="4" s="1"/>
  <c r="X108" i="4" s="1"/>
  <c r="Y110" i="4"/>
  <c r="D109" i="4"/>
  <c r="D108" i="4" s="1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 s="1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AA91" i="4" s="1"/>
  <c r="D83" i="4"/>
  <c r="E83" i="4"/>
  <c r="F83" i="4"/>
  <c r="G83" i="4"/>
  <c r="H83" i="4"/>
  <c r="I83" i="4"/>
  <c r="J83" i="4"/>
  <c r="K83" i="4"/>
  <c r="L83" i="4"/>
  <c r="M83" i="4"/>
  <c r="M82" i="4" s="1"/>
  <c r="N83" i="4"/>
  <c r="O83" i="4"/>
  <c r="P83" i="4"/>
  <c r="Q83" i="4"/>
  <c r="R83" i="4"/>
  <c r="R82" i="4" s="1"/>
  <c r="S83" i="4"/>
  <c r="S82" i="4" s="1"/>
  <c r="T83" i="4"/>
  <c r="U83" i="4"/>
  <c r="V83" i="4"/>
  <c r="V82" i="4" s="1"/>
  <c r="W83" i="4"/>
  <c r="X83" i="4"/>
  <c r="X82" i="4" s="1"/>
  <c r="Y83" i="4"/>
  <c r="D82" i="4"/>
  <c r="E82" i="4"/>
  <c r="H82" i="4"/>
  <c r="L82" i="4"/>
  <c r="P82" i="4"/>
  <c r="T82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 s="1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 s="1"/>
  <c r="D47" i="4"/>
  <c r="E47" i="4"/>
  <c r="F47" i="4"/>
  <c r="G47" i="4"/>
  <c r="H47" i="4"/>
  <c r="I47" i="4"/>
  <c r="J47" i="4"/>
  <c r="K47" i="4"/>
  <c r="K46" i="4" s="1"/>
  <c r="L47" i="4"/>
  <c r="M47" i="4"/>
  <c r="N47" i="4"/>
  <c r="O47" i="4"/>
  <c r="P47" i="4"/>
  <c r="P46" i="4" s="1"/>
  <c r="Q47" i="4"/>
  <c r="R47" i="4"/>
  <c r="R46" i="4" s="1"/>
  <c r="S47" i="4"/>
  <c r="S46" i="4" s="1"/>
  <c r="T47" i="4"/>
  <c r="U47" i="4"/>
  <c r="V47" i="4"/>
  <c r="W47" i="4"/>
  <c r="X47" i="4"/>
  <c r="Y47" i="4"/>
  <c r="D46" i="4"/>
  <c r="G46" i="4"/>
  <c r="O46" i="4"/>
  <c r="W46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 s="1"/>
  <c r="D11" i="4"/>
  <c r="E11" i="4"/>
  <c r="F11" i="4"/>
  <c r="G11" i="4"/>
  <c r="H11" i="4"/>
  <c r="I11" i="4"/>
  <c r="J11" i="4"/>
  <c r="K11" i="4"/>
  <c r="K10" i="4" s="1"/>
  <c r="L11" i="4"/>
  <c r="M11" i="4"/>
  <c r="N11" i="4"/>
  <c r="O11" i="4"/>
  <c r="O10" i="4" s="1"/>
  <c r="P11" i="4"/>
  <c r="Q11" i="4"/>
  <c r="R11" i="4"/>
  <c r="S11" i="4"/>
  <c r="T11" i="4"/>
  <c r="U11" i="4"/>
  <c r="V11" i="4"/>
  <c r="W11" i="4"/>
  <c r="X11" i="4"/>
  <c r="Y11" i="4"/>
  <c r="AA11" i="4" s="1"/>
  <c r="D10" i="4"/>
  <c r="G10" i="4"/>
  <c r="L10" i="4"/>
  <c r="S10" i="4"/>
  <c r="T10" i="4"/>
  <c r="W10" i="4"/>
  <c r="A1" i="4"/>
  <c r="AA10" i="3"/>
  <c r="AA11" i="3"/>
  <c r="AA12" i="3"/>
  <c r="AA13" i="3"/>
  <c r="AA14" i="3"/>
  <c r="AA15" i="3"/>
  <c r="AA16" i="3"/>
  <c r="AA17" i="3"/>
  <c r="AA18" i="3"/>
  <c r="AA19" i="3"/>
  <c r="AA21" i="3"/>
  <c r="AA22" i="3"/>
  <c r="AA24" i="3"/>
  <c r="AA25" i="3"/>
  <c r="AA26" i="3"/>
  <c r="AA27" i="3"/>
  <c r="AA28" i="3"/>
  <c r="AA29" i="3"/>
  <c r="AA30" i="3"/>
  <c r="AA31" i="3"/>
  <c r="AA33" i="3"/>
  <c r="AA34" i="3"/>
  <c r="AA35" i="3"/>
  <c r="AA36" i="3"/>
  <c r="AA38" i="3"/>
  <c r="AA39" i="3"/>
  <c r="AA41" i="3"/>
  <c r="AA42" i="3"/>
  <c r="AA43" i="3"/>
  <c r="AA44" i="3"/>
  <c r="AA45" i="3"/>
  <c r="Z10" i="3"/>
  <c r="Z11" i="3"/>
  <c r="Z12" i="3"/>
  <c r="Z13" i="3"/>
  <c r="Z14" i="3"/>
  <c r="Z15" i="3"/>
  <c r="Z16" i="3"/>
  <c r="Z17" i="3"/>
  <c r="Z18" i="3"/>
  <c r="Z19" i="3"/>
  <c r="Z21" i="3"/>
  <c r="Z22" i="3"/>
  <c r="Z24" i="3"/>
  <c r="Z25" i="3"/>
  <c r="Z26" i="3"/>
  <c r="Z27" i="3"/>
  <c r="Z28" i="3"/>
  <c r="Z29" i="3"/>
  <c r="Z30" i="3"/>
  <c r="Z31" i="3"/>
  <c r="Z33" i="3"/>
  <c r="Z34" i="3"/>
  <c r="Z35" i="3"/>
  <c r="Z36" i="3"/>
  <c r="Z38" i="3"/>
  <c r="Z39" i="3"/>
  <c r="Z41" i="3"/>
  <c r="Z42" i="3"/>
  <c r="Z43" i="3"/>
  <c r="Z44" i="3"/>
  <c r="Z45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 s="1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 s="1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 s="1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 s="1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 s="1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AA9" i="3" s="1"/>
  <c r="D8" i="3"/>
  <c r="F8" i="3"/>
  <c r="H8" i="3"/>
  <c r="J8" i="3"/>
  <c r="L8" i="3"/>
  <c r="M8" i="3"/>
  <c r="N8" i="3"/>
  <c r="P8" i="3"/>
  <c r="R8" i="3"/>
  <c r="T8" i="3"/>
  <c r="V8" i="3"/>
  <c r="X8" i="3"/>
  <c r="A1" i="3"/>
  <c r="AA10" i="2"/>
  <c r="AA11" i="2"/>
  <c r="AA12" i="2"/>
  <c r="AA14" i="2"/>
  <c r="AA15" i="2"/>
  <c r="AA16" i="2"/>
  <c r="AA18" i="2"/>
  <c r="AA19" i="2"/>
  <c r="AA20" i="2"/>
  <c r="AA21" i="2"/>
  <c r="AA22" i="2"/>
  <c r="AA24" i="2"/>
  <c r="Z10" i="2"/>
  <c r="Z11" i="2"/>
  <c r="Z12" i="2"/>
  <c r="Z14" i="2"/>
  <c r="Z15" i="2"/>
  <c r="Z16" i="2"/>
  <c r="Z18" i="2"/>
  <c r="Z19" i="2"/>
  <c r="Z20" i="2"/>
  <c r="Z21" i="2"/>
  <c r="Z22" i="2"/>
  <c r="Z24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 s="1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AA17" i="2" s="1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AA13" i="2" s="1"/>
  <c r="D9" i="2"/>
  <c r="D8" i="2" s="1"/>
  <c r="E9" i="2"/>
  <c r="F9" i="2"/>
  <c r="G9" i="2"/>
  <c r="H9" i="2"/>
  <c r="I9" i="2"/>
  <c r="J9" i="2"/>
  <c r="K9" i="2"/>
  <c r="L9" i="2"/>
  <c r="L8" i="2" s="1"/>
  <c r="M9" i="2"/>
  <c r="N9" i="2"/>
  <c r="O9" i="2"/>
  <c r="P9" i="2"/>
  <c r="Q9" i="2"/>
  <c r="R9" i="2"/>
  <c r="S9" i="2"/>
  <c r="T9" i="2"/>
  <c r="T8" i="2" s="1"/>
  <c r="U9" i="2"/>
  <c r="V9" i="2"/>
  <c r="W9" i="2"/>
  <c r="X9" i="2"/>
  <c r="Y9" i="2"/>
  <c r="Z9" i="2" s="1"/>
  <c r="H8" i="2"/>
  <c r="K8" i="2"/>
  <c r="P8" i="2"/>
  <c r="S8" i="2"/>
  <c r="X8" i="2"/>
  <c r="A1" i="2"/>
  <c r="AA10" i="1"/>
  <c r="AA11" i="1"/>
  <c r="AA12" i="1"/>
  <c r="AA13" i="1"/>
  <c r="AA15" i="1"/>
  <c r="AA16" i="1"/>
  <c r="AA17" i="1"/>
  <c r="AA18" i="1"/>
  <c r="AA20" i="1"/>
  <c r="AA21" i="1"/>
  <c r="AA22" i="1"/>
  <c r="AA23" i="1"/>
  <c r="AA25" i="1"/>
  <c r="AA26" i="1"/>
  <c r="AA27" i="1"/>
  <c r="AA28" i="1"/>
  <c r="Z10" i="1"/>
  <c r="Z11" i="1"/>
  <c r="Z12" i="1"/>
  <c r="Z13" i="1"/>
  <c r="Z15" i="1"/>
  <c r="Z16" i="1"/>
  <c r="Z17" i="1"/>
  <c r="Z18" i="1"/>
  <c r="Z20" i="1"/>
  <c r="Z21" i="1"/>
  <c r="Z22" i="1"/>
  <c r="Z23" i="1"/>
  <c r="Z24" i="1"/>
  <c r="Z25" i="1"/>
  <c r="Z26" i="1"/>
  <c r="Z27" i="1"/>
  <c r="Z28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AA24" i="1" s="1"/>
  <c r="Y24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 s="1"/>
  <c r="D8" i="1"/>
  <c r="K8" i="1"/>
  <c r="L8" i="1"/>
  <c r="S8" i="1"/>
  <c r="T8" i="1"/>
  <c r="A1" i="1"/>
  <c r="AB9" i="7" l="1"/>
  <c r="AB239" i="7"/>
  <c r="AA239" i="7"/>
  <c r="AF9" i="7"/>
  <c r="AF159" i="7"/>
  <c r="E8" i="7"/>
  <c r="I8" i="7"/>
  <c r="M8" i="7"/>
  <c r="Q8" i="7"/>
  <c r="U8" i="7"/>
  <c r="AF239" i="7"/>
  <c r="V8" i="7"/>
  <c r="AF8" i="7" s="1"/>
  <c r="AF7" i="7" s="1"/>
  <c r="Z8" i="7"/>
  <c r="AB159" i="7"/>
  <c r="AA159" i="7"/>
  <c r="X8" i="1"/>
  <c r="P8" i="1"/>
  <c r="H8" i="1"/>
  <c r="W8" i="2"/>
  <c r="O8" i="2"/>
  <c r="G8" i="2"/>
  <c r="Z13" i="2"/>
  <c r="AA23" i="2"/>
  <c r="X46" i="4"/>
  <c r="H46" i="4"/>
  <c r="AA83" i="4"/>
  <c r="Y82" i="4"/>
  <c r="Z82" i="4" s="1"/>
  <c r="Q82" i="4"/>
  <c r="I82" i="4"/>
  <c r="P109" i="4"/>
  <c r="P108" i="4" s="1"/>
  <c r="L109" i="4"/>
  <c r="L108" i="4" s="1"/>
  <c r="W10" i="5"/>
  <c r="O10" i="5"/>
  <c r="G10" i="5"/>
  <c r="AA115" i="5"/>
  <c r="Z115" i="5"/>
  <c r="S109" i="5"/>
  <c r="S108" i="5" s="1"/>
  <c r="G109" i="5"/>
  <c r="G108" i="5" s="1"/>
  <c r="Z119" i="5"/>
  <c r="AA14" i="1"/>
  <c r="W8" i="1"/>
  <c r="O8" i="1"/>
  <c r="G8" i="1"/>
  <c r="AA19" i="1"/>
  <c r="Z14" i="1"/>
  <c r="U82" i="4"/>
  <c r="G46" i="5"/>
  <c r="G9" i="5" s="1"/>
  <c r="G8" i="5" s="1"/>
  <c r="H82" i="5"/>
  <c r="X10" i="4"/>
  <c r="X9" i="4" s="1"/>
  <c r="X8" i="4" s="1"/>
  <c r="P10" i="4"/>
  <c r="H10" i="4"/>
  <c r="AA47" i="4"/>
  <c r="AA76" i="4"/>
  <c r="AA110" i="4"/>
  <c r="AA115" i="4"/>
  <c r="AA117" i="4"/>
  <c r="AA119" i="4"/>
  <c r="AA121" i="4"/>
  <c r="Z119" i="4"/>
  <c r="T46" i="5"/>
  <c r="P46" i="5"/>
  <c r="L46" i="5"/>
  <c r="L9" i="5" s="1"/>
  <c r="L8" i="5" s="1"/>
  <c r="H46" i="5"/>
  <c r="AA83" i="5"/>
  <c r="AA91" i="5"/>
  <c r="Q82" i="5"/>
  <c r="I82" i="5"/>
  <c r="T109" i="5"/>
  <c r="T108" i="5" s="1"/>
  <c r="L109" i="5"/>
  <c r="L108" i="5" s="1"/>
  <c r="X10" i="6"/>
  <c r="X9" i="6" s="1"/>
  <c r="P10" i="6"/>
  <c r="H10" i="6"/>
  <c r="H9" i="6" s="1"/>
  <c r="T82" i="6"/>
  <c r="L82" i="6"/>
  <c r="X109" i="6"/>
  <c r="X108" i="6" s="1"/>
  <c r="P109" i="6"/>
  <c r="P108" i="6" s="1"/>
  <c r="H109" i="6"/>
  <c r="H108" i="6" s="1"/>
  <c r="AA11" i="6"/>
  <c r="AA83" i="6"/>
  <c r="AA91" i="6"/>
  <c r="AA115" i="6"/>
  <c r="AA117" i="6"/>
  <c r="AA119" i="6"/>
  <c r="AA121" i="6"/>
  <c r="Z119" i="6"/>
  <c r="Y82" i="6"/>
  <c r="W82" i="6"/>
  <c r="S82" i="6"/>
  <c r="S9" i="6" s="1"/>
  <c r="S8" i="6" s="1"/>
  <c r="O82" i="6"/>
  <c r="K82" i="6"/>
  <c r="G82" i="6"/>
  <c r="L109" i="6"/>
  <c r="L108" i="6" s="1"/>
  <c r="Z121" i="6"/>
  <c r="Z117" i="6"/>
  <c r="AA110" i="6"/>
  <c r="AA98" i="6"/>
  <c r="AA70" i="6"/>
  <c r="AA58" i="6"/>
  <c r="AA30" i="6"/>
  <c r="Y46" i="6"/>
  <c r="U46" i="6"/>
  <c r="Q46" i="6"/>
  <c r="M46" i="6"/>
  <c r="I46" i="6"/>
  <c r="E46" i="6"/>
  <c r="T109" i="6"/>
  <c r="T108" i="6" s="1"/>
  <c r="Z91" i="6"/>
  <c r="Z83" i="6"/>
  <c r="Z47" i="6"/>
  <c r="Z11" i="6"/>
  <c r="AA76" i="6"/>
  <c r="P46" i="6"/>
  <c r="L46" i="6"/>
  <c r="U82" i="6"/>
  <c r="R82" i="6"/>
  <c r="N82" i="6"/>
  <c r="J82" i="6"/>
  <c r="Q109" i="6"/>
  <c r="Q108" i="6" s="1"/>
  <c r="I109" i="6"/>
  <c r="I108" i="6" s="1"/>
  <c r="U109" i="6"/>
  <c r="Y109" i="6"/>
  <c r="M109" i="6"/>
  <c r="M108" i="6" s="1"/>
  <c r="E109" i="6"/>
  <c r="E108" i="6" s="1"/>
  <c r="V109" i="6"/>
  <c r="V108" i="6" s="1"/>
  <c r="R109" i="6"/>
  <c r="R108" i="6" s="1"/>
  <c r="N109" i="6"/>
  <c r="N108" i="6" s="1"/>
  <c r="J109" i="6"/>
  <c r="J108" i="6" s="1"/>
  <c r="F109" i="6"/>
  <c r="F108" i="6" s="1"/>
  <c r="X8" i="6"/>
  <c r="H8" i="6"/>
  <c r="T9" i="6"/>
  <c r="L9" i="6"/>
  <c r="L8" i="6" s="1"/>
  <c r="D9" i="6"/>
  <c r="D8" i="6" s="1"/>
  <c r="W46" i="6"/>
  <c r="W9" i="6" s="1"/>
  <c r="W8" i="6" s="1"/>
  <c r="S46" i="6"/>
  <c r="O46" i="6"/>
  <c r="O9" i="6" s="1"/>
  <c r="O8" i="6" s="1"/>
  <c r="K46" i="6"/>
  <c r="G46" i="6"/>
  <c r="G9" i="6" s="1"/>
  <c r="G8" i="6" s="1"/>
  <c r="Y10" i="6"/>
  <c r="U10" i="6"/>
  <c r="Q10" i="6"/>
  <c r="Q9" i="6" s="1"/>
  <c r="Q8" i="6" s="1"/>
  <c r="M10" i="6"/>
  <c r="I10" i="6"/>
  <c r="I9" i="6" s="1"/>
  <c r="I8" i="6" s="1"/>
  <c r="E10" i="6"/>
  <c r="E9" i="6" s="1"/>
  <c r="V10" i="6"/>
  <c r="V9" i="6" s="1"/>
  <c r="R10" i="6"/>
  <c r="N10" i="6"/>
  <c r="N9" i="6" s="1"/>
  <c r="J10" i="6"/>
  <c r="F10" i="6"/>
  <c r="F9" i="6" s="1"/>
  <c r="P9" i="5"/>
  <c r="X109" i="5"/>
  <c r="X108" i="5" s="1"/>
  <c r="P109" i="5"/>
  <c r="P108" i="5" s="1"/>
  <c r="H109" i="5"/>
  <c r="H108" i="5" s="1"/>
  <c r="Z121" i="5"/>
  <c r="Z117" i="5"/>
  <c r="AA110" i="5"/>
  <c r="AA98" i="5"/>
  <c r="AA70" i="5"/>
  <c r="AA58" i="5"/>
  <c r="AA30" i="5"/>
  <c r="S46" i="5"/>
  <c r="S9" i="5" s="1"/>
  <c r="S8" i="5" s="1"/>
  <c r="K46" i="5"/>
  <c r="U82" i="5"/>
  <c r="Z76" i="5"/>
  <c r="Z91" i="5"/>
  <c r="Z83" i="5"/>
  <c r="Z47" i="5"/>
  <c r="Z11" i="5"/>
  <c r="Y82" i="5"/>
  <c r="V82" i="5"/>
  <c r="R82" i="5"/>
  <c r="J82" i="5"/>
  <c r="F82" i="5"/>
  <c r="Y109" i="5"/>
  <c r="M109" i="5"/>
  <c r="M108" i="5" s="1"/>
  <c r="E109" i="5"/>
  <c r="E108" i="5" s="1"/>
  <c r="U109" i="5"/>
  <c r="Q109" i="5"/>
  <c r="Q108" i="5" s="1"/>
  <c r="I109" i="5"/>
  <c r="I108" i="5" s="1"/>
  <c r="V109" i="5"/>
  <c r="V108" i="5" s="1"/>
  <c r="R109" i="5"/>
  <c r="R108" i="5" s="1"/>
  <c r="N109" i="5"/>
  <c r="N108" i="5" s="1"/>
  <c r="J109" i="5"/>
  <c r="J108" i="5" s="1"/>
  <c r="F109" i="5"/>
  <c r="F108" i="5" s="1"/>
  <c r="W82" i="5"/>
  <c r="W9" i="5" s="1"/>
  <c r="W8" i="5" s="1"/>
  <c r="S82" i="5"/>
  <c r="O82" i="5"/>
  <c r="O9" i="5" s="1"/>
  <c r="O8" i="5" s="1"/>
  <c r="K82" i="5"/>
  <c r="G82" i="5"/>
  <c r="Y46" i="5"/>
  <c r="U46" i="5"/>
  <c r="Q46" i="5"/>
  <c r="M46" i="5"/>
  <c r="I46" i="5"/>
  <c r="E46" i="5"/>
  <c r="X9" i="5"/>
  <c r="X8" i="5" s="1"/>
  <c r="H9" i="5"/>
  <c r="V46" i="5"/>
  <c r="R46" i="5"/>
  <c r="N46" i="5"/>
  <c r="J46" i="5"/>
  <c r="F46" i="5"/>
  <c r="T9" i="5"/>
  <c r="T8" i="5" s="1"/>
  <c r="D9" i="5"/>
  <c r="D8" i="5" s="1"/>
  <c r="Y10" i="5"/>
  <c r="U10" i="5"/>
  <c r="Q10" i="5"/>
  <c r="M10" i="5"/>
  <c r="I10" i="5"/>
  <c r="I9" i="5" s="1"/>
  <c r="E10" i="5"/>
  <c r="V10" i="5"/>
  <c r="R10" i="5"/>
  <c r="N10" i="5"/>
  <c r="J10" i="5"/>
  <c r="F10" i="5"/>
  <c r="T46" i="4"/>
  <c r="T9" i="4" s="1"/>
  <c r="T8" i="4" s="1"/>
  <c r="V109" i="4"/>
  <c r="V108" i="4" s="1"/>
  <c r="R109" i="4"/>
  <c r="R108" i="4" s="1"/>
  <c r="N109" i="4"/>
  <c r="N108" i="4" s="1"/>
  <c r="J109" i="4"/>
  <c r="J108" i="4" s="1"/>
  <c r="F109" i="4"/>
  <c r="F108" i="4" s="1"/>
  <c r="Z121" i="4"/>
  <c r="Z117" i="4"/>
  <c r="AA98" i="4"/>
  <c r="AA82" i="4"/>
  <c r="AA70" i="4"/>
  <c r="AA58" i="4"/>
  <c r="AA30" i="4"/>
  <c r="W109" i="4"/>
  <c r="W108" i="4" s="1"/>
  <c r="S109" i="4"/>
  <c r="S108" i="4" s="1"/>
  <c r="O109" i="4"/>
  <c r="O108" i="4" s="1"/>
  <c r="K109" i="4"/>
  <c r="K108" i="4" s="1"/>
  <c r="G109" i="4"/>
  <c r="G108" i="4" s="1"/>
  <c r="Z76" i="4"/>
  <c r="L46" i="4"/>
  <c r="O82" i="4"/>
  <c r="Z115" i="4"/>
  <c r="Z91" i="4"/>
  <c r="Z83" i="4"/>
  <c r="Z47" i="4"/>
  <c r="Z11" i="4"/>
  <c r="N82" i="4"/>
  <c r="J82" i="4"/>
  <c r="F82" i="4"/>
  <c r="Y109" i="4"/>
  <c r="U109" i="4"/>
  <c r="Q109" i="4"/>
  <c r="Q108" i="4" s="1"/>
  <c r="M109" i="4"/>
  <c r="M108" i="4" s="1"/>
  <c r="I109" i="4"/>
  <c r="I108" i="4" s="1"/>
  <c r="E109" i="4"/>
  <c r="E108" i="4" s="1"/>
  <c r="Z110" i="4"/>
  <c r="O9" i="4"/>
  <c r="O8" i="4" s="1"/>
  <c r="W82" i="4"/>
  <c r="K82" i="4"/>
  <c r="G82" i="4"/>
  <c r="G9" i="4" s="1"/>
  <c r="G8" i="4" s="1"/>
  <c r="D9" i="4"/>
  <c r="D8" i="4" s="1"/>
  <c r="P9" i="4"/>
  <c r="P8" i="4" s="1"/>
  <c r="V46" i="4"/>
  <c r="F46" i="4"/>
  <c r="W9" i="4"/>
  <c r="W8" i="4" s="1"/>
  <c r="N46" i="4"/>
  <c r="J46" i="4"/>
  <c r="L9" i="4"/>
  <c r="L8" i="4" s="1"/>
  <c r="Y46" i="4"/>
  <c r="U46" i="4"/>
  <c r="Q46" i="4"/>
  <c r="M46" i="4"/>
  <c r="I46" i="4"/>
  <c r="E46" i="4"/>
  <c r="H9" i="4"/>
  <c r="H8" i="4" s="1"/>
  <c r="S9" i="4"/>
  <c r="K9" i="4"/>
  <c r="Y10" i="4"/>
  <c r="U10" i="4"/>
  <c r="Q10" i="4"/>
  <c r="M10" i="4"/>
  <c r="I10" i="4"/>
  <c r="E10" i="4"/>
  <c r="V10" i="4"/>
  <c r="R10" i="4"/>
  <c r="R9" i="4" s="1"/>
  <c r="R8" i="4" s="1"/>
  <c r="N10" i="4"/>
  <c r="J10" i="4"/>
  <c r="F10" i="4"/>
  <c r="Z9" i="3"/>
  <c r="AA40" i="3"/>
  <c r="AA32" i="3"/>
  <c r="AA20" i="3"/>
  <c r="AA23" i="3"/>
  <c r="Y8" i="3"/>
  <c r="U8" i="3"/>
  <c r="Q8" i="3"/>
  <c r="I8" i="3"/>
  <c r="E8" i="3"/>
  <c r="AA37" i="3"/>
  <c r="W8" i="3"/>
  <c r="S8" i="3"/>
  <c r="O8" i="3"/>
  <c r="K8" i="3"/>
  <c r="G8" i="3"/>
  <c r="Z17" i="2"/>
  <c r="AA9" i="2"/>
  <c r="V8" i="2"/>
  <c r="R8" i="2"/>
  <c r="N8" i="2"/>
  <c r="J8" i="2"/>
  <c r="Y8" i="2"/>
  <c r="U8" i="2"/>
  <c r="Q8" i="2"/>
  <c r="M8" i="2"/>
  <c r="I8" i="2"/>
  <c r="E8" i="2"/>
  <c r="F8" i="2"/>
  <c r="Z19" i="1"/>
  <c r="AA9" i="1"/>
  <c r="V8" i="1"/>
  <c r="R8" i="1"/>
  <c r="N8" i="1"/>
  <c r="J8" i="1"/>
  <c r="Y8" i="1"/>
  <c r="U8" i="1"/>
  <c r="Q8" i="1"/>
  <c r="M8" i="1"/>
  <c r="I8" i="1"/>
  <c r="E8" i="1"/>
  <c r="F8" i="1"/>
  <c r="AB8" i="7" l="1"/>
  <c r="AA8" i="7"/>
  <c r="F9" i="4"/>
  <c r="F8" i="4" s="1"/>
  <c r="N9" i="4"/>
  <c r="N8" i="4" s="1"/>
  <c r="V9" i="4"/>
  <c r="V8" i="4" s="1"/>
  <c r="Q9" i="4"/>
  <c r="Q8" i="4" s="1"/>
  <c r="S8" i="4"/>
  <c r="F9" i="5"/>
  <c r="F8" i="5" s="1"/>
  <c r="N9" i="5"/>
  <c r="N8" i="5" s="1"/>
  <c r="V9" i="5"/>
  <c r="V8" i="5" s="1"/>
  <c r="I8" i="5"/>
  <c r="Q9" i="5"/>
  <c r="H8" i="5"/>
  <c r="P8" i="5"/>
  <c r="J9" i="6"/>
  <c r="J8" i="6" s="1"/>
  <c r="E8" i="6"/>
  <c r="K9" i="6"/>
  <c r="K8" i="6" s="1"/>
  <c r="P9" i="6"/>
  <c r="P8" i="6" s="1"/>
  <c r="Y9" i="6"/>
  <c r="Z10" i="6"/>
  <c r="AA10" i="6"/>
  <c r="R9" i="6"/>
  <c r="R8" i="6" s="1"/>
  <c r="M9" i="6"/>
  <c r="M8" i="6" s="1"/>
  <c r="T8" i="6"/>
  <c r="U108" i="6"/>
  <c r="Z46" i="6"/>
  <c r="AA46" i="6"/>
  <c r="U9" i="6"/>
  <c r="Y108" i="6"/>
  <c r="AA109" i="6"/>
  <c r="Z109" i="6"/>
  <c r="Z82" i="6"/>
  <c r="AA82" i="6"/>
  <c r="F8" i="6"/>
  <c r="V8" i="6"/>
  <c r="N8" i="6"/>
  <c r="R9" i="5"/>
  <c r="R8" i="5" s="1"/>
  <c r="M9" i="5"/>
  <c r="M8" i="5" s="1"/>
  <c r="K9" i="5"/>
  <c r="K8" i="5" s="1"/>
  <c r="U108" i="5"/>
  <c r="Z82" i="5"/>
  <c r="AA82" i="5"/>
  <c r="J9" i="5"/>
  <c r="J8" i="5" s="1"/>
  <c r="E9" i="5"/>
  <c r="E8" i="5" s="1"/>
  <c r="U9" i="5"/>
  <c r="Z46" i="5"/>
  <c r="AA46" i="5"/>
  <c r="Y9" i="5"/>
  <c r="Z10" i="5"/>
  <c r="AA10" i="5"/>
  <c r="Y108" i="5"/>
  <c r="AA109" i="5"/>
  <c r="Z109" i="5"/>
  <c r="Q8" i="5"/>
  <c r="K8" i="4"/>
  <c r="U108" i="4"/>
  <c r="Z46" i="4"/>
  <c r="AA46" i="4"/>
  <c r="Y108" i="4"/>
  <c r="AA109" i="4"/>
  <c r="Z109" i="4"/>
  <c r="Z10" i="4"/>
  <c r="AA10" i="4"/>
  <c r="J9" i="4"/>
  <c r="J8" i="4" s="1"/>
  <c r="E9" i="4"/>
  <c r="E8" i="4" s="1"/>
  <c r="U9" i="4"/>
  <c r="M9" i="4"/>
  <c r="M8" i="4" s="1"/>
  <c r="I9" i="4"/>
  <c r="I8" i="4" s="1"/>
  <c r="Y9" i="4"/>
  <c r="Z8" i="3"/>
  <c r="AA8" i="3"/>
  <c r="Z8" i="2"/>
  <c r="AA8" i="2"/>
  <c r="Z8" i="1"/>
  <c r="AA8" i="1"/>
  <c r="Y8" i="6" l="1"/>
  <c r="AA9" i="6"/>
  <c r="Z9" i="6"/>
  <c r="U8" i="6"/>
  <c r="AA108" i="6"/>
  <c r="Z108" i="6"/>
  <c r="Y8" i="5"/>
  <c r="AA9" i="5"/>
  <c r="Z9" i="5"/>
  <c r="AA108" i="5"/>
  <c r="Z108" i="5"/>
  <c r="U8" i="5"/>
  <c r="Y8" i="4"/>
  <c r="AA9" i="4"/>
  <c r="Z9" i="4"/>
  <c r="AA108" i="4"/>
  <c r="Z108" i="4"/>
  <c r="U8" i="4"/>
  <c r="AE2" i="6"/>
  <c r="D1" i="6"/>
  <c r="C1" i="6"/>
  <c r="B1" i="6"/>
  <c r="AE2" i="5"/>
  <c r="D1" i="5"/>
  <c r="C1" i="5"/>
  <c r="B1" i="5"/>
  <c r="AE2" i="4"/>
  <c r="D1" i="4"/>
  <c r="C1" i="4"/>
  <c r="B1" i="4"/>
  <c r="AE2" i="3"/>
  <c r="D1" i="3"/>
  <c r="C1" i="3"/>
  <c r="B1" i="3"/>
  <c r="AE2" i="2"/>
  <c r="D1" i="2"/>
  <c r="C1" i="2"/>
  <c r="B1" i="2"/>
  <c r="AE2" i="1"/>
  <c r="D1" i="1"/>
  <c r="C1" i="1"/>
  <c r="B1" i="1"/>
  <c r="AA8" i="6" l="1"/>
  <c r="Z8" i="6"/>
  <c r="AA8" i="5"/>
  <c r="Z8" i="5"/>
  <c r="AA8" i="4"/>
  <c r="Z8" i="4"/>
  <c r="AA124" i="6" l="1"/>
  <c r="Z124" i="6"/>
  <c r="AA124" i="5"/>
  <c r="Z124" i="5"/>
  <c r="AA124" i="4"/>
  <c r="Z124" i="4"/>
  <c r="AA46" i="3"/>
  <c r="Z46" i="3"/>
  <c r="AA25" i="2"/>
  <c r="Z25" i="2"/>
  <c r="AA29" i="1"/>
  <c r="Z29" i="1"/>
  <c r="A123" i="6" l="1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E6" i="6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G3" i="6"/>
  <c r="F3" i="6"/>
  <c r="E3" i="6"/>
  <c r="D3" i="6"/>
  <c r="C3" i="6"/>
  <c r="B3" i="6"/>
  <c r="A3" i="6"/>
  <c r="D2" i="6"/>
  <c r="C2" i="6"/>
  <c r="B2" i="6"/>
  <c r="A2" i="6"/>
  <c r="G1" i="6"/>
  <c r="F1" i="6"/>
  <c r="E1" i="6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E6" i="5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W6" i="5" s="1"/>
  <c r="X6" i="5" s="1"/>
  <c r="Y6" i="5" s="1"/>
  <c r="G3" i="5"/>
  <c r="F3" i="5"/>
  <c r="E3" i="5"/>
  <c r="D3" i="5"/>
  <c r="C3" i="5"/>
  <c r="B3" i="5"/>
  <c r="A3" i="5"/>
  <c r="D2" i="5"/>
  <c r="C2" i="5"/>
  <c r="B2" i="5"/>
  <c r="A2" i="5"/>
  <c r="G1" i="5"/>
  <c r="F1" i="5"/>
  <c r="E1" i="5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E6" i="4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G3" i="4"/>
  <c r="F3" i="4"/>
  <c r="E3" i="4"/>
  <c r="D3" i="4"/>
  <c r="C3" i="4"/>
  <c r="B3" i="4"/>
  <c r="A3" i="4"/>
  <c r="D2" i="4"/>
  <c r="C2" i="4"/>
  <c r="B2" i="4"/>
  <c r="A2" i="4"/>
  <c r="G1" i="4"/>
  <c r="F1" i="4"/>
  <c r="E1" i="4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E6" i="3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G3" i="3"/>
  <c r="F3" i="3"/>
  <c r="E3" i="3"/>
  <c r="D3" i="3"/>
  <c r="C3" i="3"/>
  <c r="B3" i="3"/>
  <c r="A3" i="3"/>
  <c r="D2" i="3"/>
  <c r="C2" i="3"/>
  <c r="B2" i="3"/>
  <c r="A2" i="3"/>
  <c r="G1" i="3"/>
  <c r="F1" i="3"/>
  <c r="E1" i="3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E6" i="2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G3" i="2"/>
  <c r="F3" i="2"/>
  <c r="E3" i="2"/>
  <c r="D3" i="2"/>
  <c r="C3" i="2"/>
  <c r="B3" i="2"/>
  <c r="A3" i="2"/>
  <c r="D2" i="2"/>
  <c r="C2" i="2"/>
  <c r="B2" i="2"/>
  <c r="A2" i="2"/>
  <c r="G1" i="2"/>
  <c r="F1" i="2"/>
  <c r="E1" i="2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G3" i="1"/>
  <c r="F3" i="1"/>
  <c r="E3" i="1"/>
  <c r="D3" i="1"/>
  <c r="C3" i="1"/>
  <c r="B3" i="1"/>
  <c r="A3" i="1"/>
  <c r="D2" i="1"/>
  <c r="C2" i="1"/>
  <c r="B2" i="1"/>
  <c r="A2" i="1"/>
  <c r="G1" i="1"/>
  <c r="F1" i="1"/>
  <c r="E1" i="1"/>
  <c r="Z6" i="1" l="1"/>
  <c r="AA6" i="1"/>
  <c r="AA6" i="2"/>
  <c r="Z6" i="2"/>
  <c r="AA6" i="3"/>
  <c r="Z6" i="3"/>
  <c r="AA6" i="5"/>
  <c r="Z6" i="5"/>
  <c r="Z6" i="4"/>
  <c r="AA6" i="4"/>
  <c r="AA6" i="6"/>
  <c r="Z6" i="6"/>
  <c r="C52" i="6"/>
  <c r="C20" i="6"/>
  <c r="C44" i="6"/>
  <c r="C33" i="6"/>
  <c r="C40" i="6"/>
  <c r="C51" i="6"/>
  <c r="C11" i="6"/>
  <c r="C25" i="6"/>
  <c r="C54" i="6"/>
  <c r="C60" i="6"/>
  <c r="C49" i="6"/>
  <c r="C53" i="6"/>
  <c r="C57" i="6"/>
  <c r="C69" i="6"/>
  <c r="C64" i="6"/>
  <c r="C78" i="6"/>
  <c r="C95" i="6"/>
  <c r="C101" i="6"/>
  <c r="C84" i="6"/>
  <c r="C77" i="6"/>
  <c r="C81" i="6"/>
  <c r="C103" i="6"/>
  <c r="C111" i="6"/>
  <c r="C121" i="6"/>
  <c r="C113" i="6"/>
  <c r="C117" i="6"/>
  <c r="C8" i="6"/>
  <c r="C16" i="6"/>
  <c r="C10" i="6"/>
  <c r="C32" i="6"/>
  <c r="C28" i="6"/>
  <c r="C37" i="6"/>
  <c r="C27" i="6"/>
  <c r="C18" i="6"/>
  <c r="C22" i="6"/>
  <c r="C26" i="6"/>
  <c r="C31" i="6"/>
  <c r="C35" i="6"/>
  <c r="C39" i="6"/>
  <c r="C43" i="6"/>
  <c r="C48" i="6"/>
  <c r="C63" i="6"/>
  <c r="C34" i="6"/>
  <c r="C38" i="6"/>
  <c r="C42" i="6"/>
  <c r="C61" i="6"/>
  <c r="C58" i="6"/>
  <c r="C74" i="6"/>
  <c r="C59" i="6"/>
  <c r="C68" i="6"/>
  <c r="C93" i="6"/>
  <c r="C82" i="6"/>
  <c r="C86" i="6"/>
  <c r="C90" i="6"/>
  <c r="C107" i="6"/>
  <c r="C100" i="6"/>
  <c r="C108" i="6"/>
  <c r="C94" i="6"/>
  <c r="C99" i="6"/>
  <c r="C116" i="6"/>
  <c r="C105" i="6"/>
  <c r="C104" i="6"/>
  <c r="C36" i="6"/>
  <c r="C21" i="6"/>
  <c r="C9" i="6"/>
  <c r="C41" i="6"/>
  <c r="C55" i="6"/>
  <c r="C14" i="6"/>
  <c r="C23" i="6"/>
  <c r="C45" i="6"/>
  <c r="C15" i="6"/>
  <c r="C24" i="6"/>
  <c r="C30" i="6"/>
  <c r="C65" i="6"/>
  <c r="C73" i="6"/>
  <c r="C79" i="6"/>
  <c r="C67" i="6"/>
  <c r="C98" i="6"/>
  <c r="C62" i="6"/>
  <c r="C66" i="6"/>
  <c r="C71" i="6"/>
  <c r="C89" i="6"/>
  <c r="C96" i="6"/>
  <c r="C83" i="6"/>
  <c r="C87" i="6"/>
  <c r="C92" i="6"/>
  <c r="C75" i="6"/>
  <c r="C91" i="6"/>
  <c r="C97" i="6"/>
  <c r="C109" i="6"/>
  <c r="C110" i="6"/>
  <c r="C119" i="6"/>
  <c r="C114" i="6"/>
  <c r="C12" i="6"/>
  <c r="C56" i="6"/>
  <c r="C29" i="6"/>
  <c r="C46" i="6"/>
  <c r="C50" i="6"/>
  <c r="C13" i="6"/>
  <c r="C17" i="6"/>
  <c r="C19" i="6"/>
  <c r="C88" i="6"/>
  <c r="C47" i="6"/>
  <c r="C85" i="6"/>
  <c r="C70" i="6"/>
  <c r="C72" i="6"/>
  <c r="C76" i="6"/>
  <c r="C80" i="6"/>
  <c r="C102" i="6"/>
  <c r="C112" i="6"/>
  <c r="C106" i="6"/>
  <c r="C115" i="6"/>
  <c r="C120" i="6"/>
  <c r="C118" i="6"/>
  <c r="C122" i="6"/>
  <c r="C123" i="6"/>
  <c r="C13" i="5"/>
  <c r="C11" i="5"/>
  <c r="C15" i="5"/>
  <c r="C19" i="5"/>
  <c r="C23" i="5"/>
  <c r="C27" i="5"/>
  <c r="C48" i="5"/>
  <c r="C17" i="5"/>
  <c r="C21" i="5"/>
  <c r="C25" i="5"/>
  <c r="C29" i="5"/>
  <c r="C34" i="5"/>
  <c r="C42" i="5"/>
  <c r="C33" i="5"/>
  <c r="C37" i="5"/>
  <c r="C41" i="5"/>
  <c r="C49" i="5"/>
  <c r="C65" i="5"/>
  <c r="C56" i="5"/>
  <c r="C67" i="5"/>
  <c r="C31" i="5"/>
  <c r="C35" i="5"/>
  <c r="C39" i="5"/>
  <c r="C43" i="5"/>
  <c r="C71" i="5"/>
  <c r="C60" i="5"/>
  <c r="C64" i="5"/>
  <c r="C68" i="5"/>
  <c r="C82" i="5"/>
  <c r="C81" i="5"/>
  <c r="C86" i="5"/>
  <c r="C90" i="5"/>
  <c r="C97" i="5"/>
  <c r="C115" i="5"/>
  <c r="C100" i="5"/>
  <c r="C95" i="5"/>
  <c r="C112" i="5"/>
  <c r="C111" i="5"/>
  <c r="C104" i="5"/>
  <c r="C108" i="5"/>
  <c r="C116" i="5"/>
  <c r="C123" i="5"/>
  <c r="C8" i="5"/>
  <c r="C14" i="5"/>
  <c r="C18" i="5"/>
  <c r="C22" i="5"/>
  <c r="C26" i="5"/>
  <c r="C32" i="5"/>
  <c r="C40" i="5"/>
  <c r="C16" i="5"/>
  <c r="C20" i="5"/>
  <c r="C24" i="5"/>
  <c r="C28" i="5"/>
  <c r="C57" i="5"/>
  <c r="C63" i="5"/>
  <c r="C54" i="5"/>
  <c r="C58" i="5"/>
  <c r="C45" i="5"/>
  <c r="C73" i="5"/>
  <c r="C83" i="5"/>
  <c r="C77" i="5"/>
  <c r="C74" i="5"/>
  <c r="C91" i="5"/>
  <c r="C102" i="5"/>
  <c r="C121" i="5"/>
  <c r="C12" i="5"/>
  <c r="C9" i="5"/>
  <c r="C30" i="5"/>
  <c r="C38" i="5"/>
  <c r="C50" i="5"/>
  <c r="C66" i="5"/>
  <c r="C70" i="5"/>
  <c r="C52" i="5"/>
  <c r="C72" i="5"/>
  <c r="C69" i="5"/>
  <c r="C46" i="5"/>
  <c r="C78" i="5"/>
  <c r="C80" i="5"/>
  <c r="C85" i="5"/>
  <c r="C75" i="5"/>
  <c r="C79" i="5"/>
  <c r="C94" i="5"/>
  <c r="C98" i="5"/>
  <c r="C109" i="5"/>
  <c r="C110" i="5"/>
  <c r="C117" i="5"/>
  <c r="C103" i="5"/>
  <c r="C114" i="5"/>
  <c r="C119" i="5"/>
  <c r="C96" i="5"/>
  <c r="C122" i="5"/>
  <c r="C10" i="5"/>
  <c r="C36" i="5"/>
  <c r="C44" i="5"/>
  <c r="C61" i="5"/>
  <c r="C62" i="5"/>
  <c r="C53" i="5"/>
  <c r="C59" i="5"/>
  <c r="C47" i="5"/>
  <c r="C51" i="5"/>
  <c r="C55" i="5"/>
  <c r="C93" i="5"/>
  <c r="C76" i="5"/>
  <c r="C87" i="5"/>
  <c r="C89" i="5"/>
  <c r="C107" i="5"/>
  <c r="C120" i="5"/>
  <c r="C99" i="5"/>
  <c r="C118" i="5"/>
  <c r="C84" i="5"/>
  <c r="C88" i="5"/>
  <c r="C92" i="5"/>
  <c r="C106" i="5"/>
  <c r="C101" i="5"/>
  <c r="C105" i="5"/>
  <c r="C113" i="5"/>
  <c r="C10" i="4"/>
  <c r="C26" i="4"/>
  <c r="C30" i="4"/>
  <c r="C13" i="4"/>
  <c r="C17" i="4"/>
  <c r="C21" i="4"/>
  <c r="C25" i="4"/>
  <c r="C34" i="4"/>
  <c r="C55" i="4"/>
  <c r="C59" i="4"/>
  <c r="C50" i="4"/>
  <c r="C57" i="4"/>
  <c r="C67" i="4"/>
  <c r="C80" i="4"/>
  <c r="C64" i="4"/>
  <c r="C91" i="4"/>
  <c r="C70" i="4"/>
  <c r="C74" i="4"/>
  <c r="C101" i="4"/>
  <c r="C106" i="4"/>
  <c r="C100" i="4"/>
  <c r="C93" i="4"/>
  <c r="C97" i="4"/>
  <c r="C105" i="4"/>
  <c r="C119" i="4"/>
  <c r="C11" i="4"/>
  <c r="C15" i="4"/>
  <c r="C19" i="4"/>
  <c r="C23" i="4"/>
  <c r="C18" i="4"/>
  <c r="C22" i="4"/>
  <c r="C33" i="4"/>
  <c r="C12" i="4"/>
  <c r="C16" i="4"/>
  <c r="C20" i="4"/>
  <c r="C24" i="4"/>
  <c r="C60" i="4"/>
  <c r="C38" i="4"/>
  <c r="C42" i="4"/>
  <c r="C47" i="4"/>
  <c r="C48" i="4"/>
  <c r="C52" i="4"/>
  <c r="C56" i="4"/>
  <c r="C77" i="4"/>
  <c r="C66" i="4"/>
  <c r="C68" i="4"/>
  <c r="C90" i="4"/>
  <c r="C85" i="4"/>
  <c r="C79" i="4"/>
  <c r="C103" i="4"/>
  <c r="C111" i="4"/>
  <c r="C94" i="4"/>
  <c r="C99" i="4"/>
  <c r="C107" i="4"/>
  <c r="C98" i="4"/>
  <c r="C102" i="4"/>
  <c r="C118" i="4"/>
  <c r="C114" i="4"/>
  <c r="C14" i="4"/>
  <c r="C8" i="4"/>
  <c r="C31" i="4"/>
  <c r="C37" i="4"/>
  <c r="C28" i="4"/>
  <c r="C41" i="4"/>
  <c r="C29" i="4"/>
  <c r="C35" i="4"/>
  <c r="C43" i="4"/>
  <c r="C27" i="4"/>
  <c r="C54" i="4"/>
  <c r="C58" i="4"/>
  <c r="C51" i="4"/>
  <c r="C53" i="4"/>
  <c r="C61" i="4"/>
  <c r="C81" i="4"/>
  <c r="C63" i="4"/>
  <c r="C75" i="4"/>
  <c r="C73" i="4"/>
  <c r="C83" i="4"/>
  <c r="C82" i="4"/>
  <c r="C95" i="4"/>
  <c r="C89" i="4"/>
  <c r="C108" i="4"/>
  <c r="C109" i="4"/>
  <c r="C104" i="4"/>
  <c r="C116" i="4"/>
  <c r="C117" i="4"/>
  <c r="C122" i="4"/>
  <c r="C121" i="4"/>
  <c r="C115" i="4"/>
  <c r="C9" i="4"/>
  <c r="C39" i="4"/>
  <c r="C45" i="4"/>
  <c r="C32" i="4"/>
  <c r="C36" i="4"/>
  <c r="C40" i="4"/>
  <c r="C44" i="4"/>
  <c r="C49" i="4"/>
  <c r="C46" i="4"/>
  <c r="C71" i="4"/>
  <c r="C72" i="4"/>
  <c r="C76" i="4"/>
  <c r="C62" i="4"/>
  <c r="C78" i="4"/>
  <c r="C86" i="4"/>
  <c r="C65" i="4"/>
  <c r="C69" i="4"/>
  <c r="C87" i="4"/>
  <c r="C92" i="4"/>
  <c r="C96" i="4"/>
  <c r="C110" i="4"/>
  <c r="C84" i="4"/>
  <c r="C88" i="4"/>
  <c r="C112" i="4"/>
  <c r="C120" i="4"/>
  <c r="C113" i="4"/>
  <c r="C123" i="4"/>
  <c r="C15" i="3"/>
  <c r="C25" i="3"/>
  <c r="C22" i="3"/>
  <c r="C12" i="3"/>
  <c r="C16" i="3"/>
  <c r="C21" i="3"/>
  <c r="C31" i="3"/>
  <c r="C11" i="3"/>
  <c r="C10" i="3"/>
  <c r="C14" i="3"/>
  <c r="C18" i="3"/>
  <c r="C35" i="3"/>
  <c r="C23" i="3"/>
  <c r="C29" i="3"/>
  <c r="C38" i="3"/>
  <c r="C9" i="3"/>
  <c r="C27" i="3"/>
  <c r="C26" i="3"/>
  <c r="C19" i="3"/>
  <c r="C8" i="3"/>
  <c r="C13" i="3"/>
  <c r="C17" i="3"/>
  <c r="C20" i="3"/>
  <c r="C41" i="3"/>
  <c r="C39" i="3"/>
  <c r="C37" i="3"/>
  <c r="C30" i="3"/>
  <c r="C33" i="3"/>
  <c r="C40" i="3"/>
  <c r="C44" i="3"/>
  <c r="C42" i="3"/>
  <c r="C24" i="3"/>
  <c r="C28" i="3"/>
  <c r="C43" i="3"/>
  <c r="C32" i="3"/>
  <c r="C34" i="3"/>
  <c r="C36" i="3"/>
  <c r="C45" i="3"/>
  <c r="C20" i="2"/>
  <c r="C17" i="2"/>
  <c r="C21" i="2"/>
  <c r="C12" i="2"/>
  <c r="C11" i="2"/>
  <c r="C8" i="2"/>
  <c r="C15" i="2"/>
  <c r="C10" i="2"/>
  <c r="C13" i="2"/>
  <c r="C18" i="2"/>
  <c r="C22" i="2"/>
  <c r="C9" i="2"/>
  <c r="C23" i="2"/>
  <c r="C19" i="2"/>
  <c r="C16" i="2"/>
  <c r="C14" i="2"/>
  <c r="C24" i="2"/>
  <c r="C8" i="1"/>
  <c r="C14" i="1"/>
  <c r="C12" i="1"/>
  <c r="C25" i="1"/>
  <c r="C23" i="1"/>
  <c r="C10" i="1"/>
  <c r="C18" i="1"/>
  <c r="C17" i="1"/>
  <c r="C16" i="1"/>
  <c r="C13" i="1"/>
  <c r="C19" i="1"/>
  <c r="C11" i="1"/>
  <c r="C15" i="1"/>
  <c r="C22" i="1"/>
  <c r="C21" i="1"/>
  <c r="C20" i="1"/>
  <c r="C9" i="1"/>
  <c r="C27" i="1"/>
  <c r="C26" i="1"/>
  <c r="C24" i="1"/>
  <c r="C28" i="1"/>
  <c r="AE3" i="6" l="1"/>
  <c r="B112" i="6" s="1"/>
  <c r="B117" i="6"/>
  <c r="AE3" i="5"/>
  <c r="AE3" i="4"/>
  <c r="B110" i="4"/>
  <c r="B46" i="4"/>
  <c r="AE3" i="3"/>
  <c r="AE3" i="2"/>
  <c r="AE3" i="1"/>
  <c r="AE11" i="1" l="1"/>
  <c r="AE13" i="1"/>
  <c r="AE16" i="1"/>
  <c r="AE18" i="1"/>
  <c r="AE21" i="1"/>
  <c r="AE23" i="1"/>
  <c r="AE26" i="1"/>
  <c r="AE28" i="1"/>
  <c r="AE10" i="1"/>
  <c r="AE12" i="1"/>
  <c r="AE15" i="1"/>
  <c r="AE17" i="1"/>
  <c r="AE20" i="1"/>
  <c r="AE22" i="1"/>
  <c r="AE25" i="1"/>
  <c r="AE27" i="1"/>
  <c r="AE14" i="1"/>
  <c r="AE19" i="1"/>
  <c r="AE24" i="1"/>
  <c r="AE9" i="1"/>
  <c r="AE8" i="1"/>
  <c r="AE10" i="3"/>
  <c r="AE12" i="3"/>
  <c r="AE13" i="3"/>
  <c r="AE15" i="3"/>
  <c r="AE17" i="3"/>
  <c r="AE19" i="3"/>
  <c r="AE22" i="3"/>
  <c r="AE25" i="3"/>
  <c r="AE27" i="3"/>
  <c r="AE29" i="3"/>
  <c r="AE31" i="3"/>
  <c r="AE34" i="3"/>
  <c r="AE36" i="3"/>
  <c r="AE39" i="3"/>
  <c r="AE42" i="3"/>
  <c r="AE44" i="3"/>
  <c r="AE11" i="3"/>
  <c r="AE14" i="3"/>
  <c r="AE16" i="3"/>
  <c r="AE18" i="3"/>
  <c r="AE21" i="3"/>
  <c r="AE24" i="3"/>
  <c r="AE26" i="3"/>
  <c r="AE28" i="3"/>
  <c r="AE30" i="3"/>
  <c r="AE33" i="3"/>
  <c r="AE35" i="3"/>
  <c r="AE38" i="3"/>
  <c r="AE41" i="3"/>
  <c r="AE43" i="3"/>
  <c r="AE45" i="3"/>
  <c r="AE20" i="3"/>
  <c r="AE32" i="3"/>
  <c r="AE40" i="3"/>
  <c r="AE9" i="3"/>
  <c r="AE23" i="3"/>
  <c r="AE37" i="3"/>
  <c r="AE8" i="3"/>
  <c r="AE10" i="2"/>
  <c r="AE12" i="2"/>
  <c r="AE15" i="2"/>
  <c r="AE18" i="2"/>
  <c r="AE20" i="2"/>
  <c r="AE22" i="2"/>
  <c r="AE11" i="2"/>
  <c r="AE14" i="2"/>
  <c r="AE16" i="2"/>
  <c r="AE19" i="2"/>
  <c r="AE21" i="2"/>
  <c r="AE24" i="2"/>
  <c r="AE9" i="2"/>
  <c r="AE13" i="2"/>
  <c r="AE23" i="2"/>
  <c r="AE17" i="2"/>
  <c r="AE8" i="2"/>
  <c r="B113" i="4"/>
  <c r="AE13" i="4"/>
  <c r="AE15" i="4"/>
  <c r="AE17" i="4"/>
  <c r="AE19" i="4"/>
  <c r="AE21" i="4"/>
  <c r="AE23" i="4"/>
  <c r="AE25" i="4"/>
  <c r="AE27" i="4"/>
  <c r="AE29" i="4"/>
  <c r="AE32" i="4"/>
  <c r="AE34" i="4"/>
  <c r="AE36" i="4"/>
  <c r="AE38" i="4"/>
  <c r="AE40" i="4"/>
  <c r="AE42" i="4"/>
  <c r="AE44" i="4"/>
  <c r="AE48" i="4"/>
  <c r="AE50" i="4"/>
  <c r="AE52" i="4"/>
  <c r="AE54" i="4"/>
  <c r="AE56" i="4"/>
  <c r="AE59" i="4"/>
  <c r="AE61" i="4"/>
  <c r="AE63" i="4"/>
  <c r="AE65" i="4"/>
  <c r="AE67" i="4"/>
  <c r="AE69" i="4"/>
  <c r="AE72" i="4"/>
  <c r="AE74" i="4"/>
  <c r="AE77" i="4"/>
  <c r="AE79" i="4"/>
  <c r="AE81" i="4"/>
  <c r="AE85" i="4"/>
  <c r="AE87" i="4"/>
  <c r="AE89" i="4"/>
  <c r="AE92" i="4"/>
  <c r="AE94" i="4"/>
  <c r="AE96" i="4"/>
  <c r="AE99" i="4"/>
  <c r="AE101" i="4"/>
  <c r="AE103" i="4"/>
  <c r="AE105" i="4"/>
  <c r="AE107" i="4"/>
  <c r="AE112" i="4"/>
  <c r="AE114" i="4"/>
  <c r="AE118" i="4"/>
  <c r="AE122" i="4"/>
  <c r="AE12" i="4"/>
  <c r="AE16" i="4"/>
  <c r="AE20" i="4"/>
  <c r="AE24" i="4"/>
  <c r="AE28" i="4"/>
  <c r="AE33" i="4"/>
  <c r="AE37" i="4"/>
  <c r="AE41" i="4"/>
  <c r="AE45" i="4"/>
  <c r="AE51" i="4"/>
  <c r="AE55" i="4"/>
  <c r="AE60" i="4"/>
  <c r="AE64" i="4"/>
  <c r="AE68" i="4"/>
  <c r="AE73" i="4"/>
  <c r="AE78" i="4"/>
  <c r="AE84" i="4"/>
  <c r="AE88" i="4"/>
  <c r="AE93" i="4"/>
  <c r="AE97" i="4"/>
  <c r="AE102" i="4"/>
  <c r="AE106" i="4"/>
  <c r="AE113" i="4"/>
  <c r="AE120" i="4"/>
  <c r="AE14" i="4"/>
  <c r="AE18" i="4"/>
  <c r="AE22" i="4"/>
  <c r="AE26" i="4"/>
  <c r="AE31" i="4"/>
  <c r="AE35" i="4"/>
  <c r="AE39" i="4"/>
  <c r="AE43" i="4"/>
  <c r="AE49" i="4"/>
  <c r="AE53" i="4"/>
  <c r="AE57" i="4"/>
  <c r="AE62" i="4"/>
  <c r="AE66" i="4"/>
  <c r="AE71" i="4"/>
  <c r="AE75" i="4"/>
  <c r="AE80" i="4"/>
  <c r="AE86" i="4"/>
  <c r="AE90" i="4"/>
  <c r="AE95" i="4"/>
  <c r="AE100" i="4"/>
  <c r="AE104" i="4"/>
  <c r="AE111" i="4"/>
  <c r="AE116" i="4"/>
  <c r="AE123" i="4"/>
  <c r="AE91" i="4"/>
  <c r="AE11" i="4"/>
  <c r="AE58" i="4"/>
  <c r="AE83" i="4"/>
  <c r="AE98" i="4"/>
  <c r="AE30" i="4"/>
  <c r="AE47" i="4"/>
  <c r="AE70" i="4"/>
  <c r="AE76" i="4"/>
  <c r="AE110" i="4"/>
  <c r="AE115" i="4"/>
  <c r="AE117" i="4"/>
  <c r="AE119" i="4"/>
  <c r="AE121" i="4"/>
  <c r="AE10" i="4"/>
  <c r="AE46" i="4"/>
  <c r="AE109" i="4"/>
  <c r="AE82" i="4"/>
  <c r="AE108" i="4"/>
  <c r="AE9" i="4"/>
  <c r="AE8" i="4"/>
  <c r="B74" i="6"/>
  <c r="B111" i="5"/>
  <c r="AE13" i="5"/>
  <c r="AE15" i="5"/>
  <c r="AE17" i="5"/>
  <c r="AE19" i="5"/>
  <c r="AE21" i="5"/>
  <c r="AE23" i="5"/>
  <c r="AE25" i="5"/>
  <c r="AE27" i="5"/>
  <c r="AE29" i="5"/>
  <c r="AE32" i="5"/>
  <c r="AE34" i="5"/>
  <c r="AE36" i="5"/>
  <c r="AE38" i="5"/>
  <c r="AE12" i="5"/>
  <c r="AE16" i="5"/>
  <c r="AE20" i="5"/>
  <c r="AE24" i="5"/>
  <c r="AE28" i="5"/>
  <c r="AE33" i="5"/>
  <c r="AE37" i="5"/>
  <c r="AE40" i="5"/>
  <c r="AE42" i="5"/>
  <c r="AE44" i="5"/>
  <c r="AE48" i="5"/>
  <c r="AE50" i="5"/>
  <c r="AE52" i="5"/>
  <c r="AE54" i="5"/>
  <c r="AE56" i="5"/>
  <c r="AE59" i="5"/>
  <c r="AE61" i="5"/>
  <c r="AE63" i="5"/>
  <c r="AE65" i="5"/>
  <c r="AE67" i="5"/>
  <c r="AE69" i="5"/>
  <c r="AE72" i="5"/>
  <c r="AE74" i="5"/>
  <c r="AE77" i="5"/>
  <c r="AE79" i="5"/>
  <c r="AE81" i="5"/>
  <c r="AE85" i="5"/>
  <c r="AE87" i="5"/>
  <c r="AE89" i="5"/>
  <c r="AE92" i="5"/>
  <c r="AE94" i="5"/>
  <c r="AE96" i="5"/>
  <c r="AE99" i="5"/>
  <c r="AE101" i="5"/>
  <c r="AE103" i="5"/>
  <c r="AE105" i="5"/>
  <c r="AE107" i="5"/>
  <c r="AE112" i="5"/>
  <c r="AE114" i="5"/>
  <c r="AE118" i="5"/>
  <c r="AE122" i="5"/>
  <c r="AE14" i="5"/>
  <c r="AE22" i="5"/>
  <c r="AE31" i="5"/>
  <c r="AE39" i="5"/>
  <c r="AE43" i="5"/>
  <c r="AE49" i="5"/>
  <c r="AE53" i="5"/>
  <c r="AE57" i="5"/>
  <c r="AE62" i="5"/>
  <c r="AE66" i="5"/>
  <c r="AE71" i="5"/>
  <c r="AE75" i="5"/>
  <c r="AE80" i="5"/>
  <c r="AE86" i="5"/>
  <c r="AE90" i="5"/>
  <c r="AE95" i="5"/>
  <c r="AE100" i="5"/>
  <c r="AE104" i="5"/>
  <c r="AE111" i="5"/>
  <c r="AE116" i="5"/>
  <c r="AE123" i="5"/>
  <c r="AE18" i="5"/>
  <c r="AE26" i="5"/>
  <c r="AE35" i="5"/>
  <c r="AE41" i="5"/>
  <c r="AE45" i="5"/>
  <c r="AE51" i="5"/>
  <c r="AE55" i="5"/>
  <c r="AE60" i="5"/>
  <c r="AE64" i="5"/>
  <c r="AE68" i="5"/>
  <c r="AE73" i="5"/>
  <c r="AE78" i="5"/>
  <c r="AE84" i="5"/>
  <c r="AE88" i="5"/>
  <c r="AE93" i="5"/>
  <c r="AE97" i="5"/>
  <c r="AE102" i="5"/>
  <c r="AE106" i="5"/>
  <c r="AE113" i="5"/>
  <c r="AE120" i="5"/>
  <c r="AE11" i="5"/>
  <c r="AE30" i="5"/>
  <c r="AE115" i="5"/>
  <c r="AE119" i="5"/>
  <c r="AE58" i="5"/>
  <c r="AE70" i="5"/>
  <c r="AE83" i="5"/>
  <c r="AE91" i="5"/>
  <c r="AE110" i="5"/>
  <c r="AE117" i="5"/>
  <c r="AE121" i="5"/>
  <c r="AE47" i="5"/>
  <c r="AE76" i="5"/>
  <c r="AE98" i="5"/>
  <c r="AE109" i="5"/>
  <c r="AE10" i="5"/>
  <c r="AE46" i="5"/>
  <c r="AE82" i="5"/>
  <c r="AE108" i="5"/>
  <c r="AE9" i="5"/>
  <c r="AE8" i="5"/>
  <c r="B69" i="6"/>
  <c r="AE12" i="6"/>
  <c r="AE14" i="6"/>
  <c r="AE16" i="6"/>
  <c r="AE18" i="6"/>
  <c r="AE20" i="6"/>
  <c r="AE22" i="6"/>
  <c r="AE24" i="6"/>
  <c r="AE26" i="6"/>
  <c r="AE28" i="6"/>
  <c r="AE31" i="6"/>
  <c r="AE33" i="6"/>
  <c r="AE35" i="6"/>
  <c r="AE37" i="6"/>
  <c r="AE39" i="6"/>
  <c r="AE41" i="6"/>
  <c r="AE43" i="6"/>
  <c r="AE45" i="6"/>
  <c r="AE49" i="6"/>
  <c r="AE51" i="6"/>
  <c r="AE53" i="6"/>
  <c r="AE55" i="6"/>
  <c r="AE57" i="6"/>
  <c r="AE60" i="6"/>
  <c r="AE62" i="6"/>
  <c r="AE64" i="6"/>
  <c r="AE66" i="6"/>
  <c r="AE68" i="6"/>
  <c r="AE71" i="6"/>
  <c r="AE73" i="6"/>
  <c r="AE75" i="6"/>
  <c r="AE78" i="6"/>
  <c r="AE80" i="6"/>
  <c r="AE84" i="6"/>
  <c r="AE86" i="6"/>
  <c r="AE88" i="6"/>
  <c r="AE90" i="6"/>
  <c r="AE93" i="6"/>
  <c r="AE95" i="6"/>
  <c r="AE97" i="6"/>
  <c r="AE100" i="6"/>
  <c r="AE102" i="6"/>
  <c r="AE104" i="6"/>
  <c r="AE106" i="6"/>
  <c r="AE111" i="6"/>
  <c r="AE113" i="6"/>
  <c r="AE116" i="6"/>
  <c r="AE120" i="6"/>
  <c r="AE123" i="6"/>
  <c r="AE13" i="6"/>
  <c r="AE17" i="6"/>
  <c r="AE21" i="6"/>
  <c r="AE25" i="6"/>
  <c r="AE29" i="6"/>
  <c r="AE34" i="6"/>
  <c r="AE38" i="6"/>
  <c r="AE42" i="6"/>
  <c r="AE48" i="6"/>
  <c r="AE52" i="6"/>
  <c r="AE56" i="6"/>
  <c r="AE61" i="6"/>
  <c r="AE65" i="6"/>
  <c r="AE69" i="6"/>
  <c r="AE74" i="6"/>
  <c r="AE79" i="6"/>
  <c r="AE85" i="6"/>
  <c r="AE89" i="6"/>
  <c r="AE94" i="6"/>
  <c r="AE99" i="6"/>
  <c r="AE103" i="6"/>
  <c r="AE107" i="6"/>
  <c r="AE114" i="6"/>
  <c r="AE122" i="6"/>
  <c r="AE15" i="6"/>
  <c r="AE23" i="6"/>
  <c r="AE32" i="6"/>
  <c r="AE40" i="6"/>
  <c r="AE50" i="6"/>
  <c r="AE59" i="6"/>
  <c r="AE67" i="6"/>
  <c r="AE77" i="6"/>
  <c r="AE87" i="6"/>
  <c r="AE96" i="6"/>
  <c r="AE105" i="6"/>
  <c r="AE118" i="6"/>
  <c r="AE19" i="6"/>
  <c r="AE27" i="6"/>
  <c r="AE36" i="6"/>
  <c r="AE44" i="6"/>
  <c r="AE54" i="6"/>
  <c r="AE63" i="6"/>
  <c r="AE72" i="6"/>
  <c r="AE81" i="6"/>
  <c r="AE92" i="6"/>
  <c r="AE101" i="6"/>
  <c r="AE112" i="6"/>
  <c r="AE58" i="6"/>
  <c r="AE11" i="6"/>
  <c r="AE98" i="6"/>
  <c r="AE47" i="6"/>
  <c r="AE70" i="6"/>
  <c r="AE30" i="6"/>
  <c r="AE83" i="6"/>
  <c r="AE91" i="6"/>
  <c r="AE110" i="6"/>
  <c r="AE115" i="6"/>
  <c r="AE117" i="6"/>
  <c r="AE119" i="6"/>
  <c r="AE121" i="6"/>
  <c r="AE76" i="6"/>
  <c r="AE82" i="6"/>
  <c r="AE46" i="6"/>
  <c r="AE10" i="6"/>
  <c r="AE109" i="6"/>
  <c r="AE9" i="6"/>
  <c r="AE108" i="6"/>
  <c r="AE8" i="6"/>
  <c r="B32" i="6"/>
  <c r="B51" i="4"/>
  <c r="B92" i="4"/>
  <c r="B59" i="4"/>
  <c r="B47" i="4"/>
  <c r="B20" i="4"/>
  <c r="B24" i="4"/>
  <c r="B11" i="4"/>
  <c r="B61" i="4"/>
  <c r="B68" i="4"/>
  <c r="B41" i="4"/>
  <c r="B65" i="4"/>
  <c r="B74" i="4"/>
  <c r="B85" i="4"/>
  <c r="B19" i="4"/>
  <c r="B16" i="4"/>
  <c r="B77" i="4"/>
  <c r="B90" i="4"/>
  <c r="B17" i="4"/>
  <c r="B98" i="4"/>
  <c r="B45" i="4"/>
  <c r="B112" i="4"/>
  <c r="B10" i="4"/>
  <c r="B121" i="4"/>
  <c r="B79" i="4"/>
  <c r="B40" i="4"/>
  <c r="B55" i="4"/>
  <c r="B100" i="4"/>
  <c r="B116" i="4"/>
  <c r="B36" i="4"/>
  <c r="B87" i="4"/>
  <c r="B56" i="4"/>
  <c r="B34" i="6"/>
  <c r="B21" i="6"/>
  <c r="B88" i="4"/>
  <c r="B43" i="4"/>
  <c r="B102" i="4"/>
  <c r="B97" i="4"/>
  <c r="B23" i="4"/>
  <c r="B62" i="4"/>
  <c r="B54" i="4"/>
  <c r="B44" i="4"/>
  <c r="B27" i="4"/>
  <c r="B78" i="4"/>
  <c r="B105" i="4"/>
  <c r="B96" i="4"/>
  <c r="B14" i="4"/>
  <c r="AE6" i="6"/>
  <c r="B97" i="6"/>
  <c r="B37" i="4"/>
  <c r="B32" i="4"/>
  <c r="B117" i="4"/>
  <c r="B81" i="4"/>
  <c r="B4" i="1"/>
  <c r="AE7" i="1"/>
  <c r="AE7" i="4"/>
  <c r="B31" i="6"/>
  <c r="B13" i="6"/>
  <c r="B18" i="6"/>
  <c r="B63" i="6"/>
  <c r="B51" i="6"/>
  <c r="B119" i="6"/>
  <c r="B23" i="6"/>
  <c r="B68" i="6"/>
  <c r="B13" i="5"/>
  <c r="B75" i="6"/>
  <c r="B92" i="6"/>
  <c r="B116" i="6"/>
  <c r="B86" i="6"/>
  <c r="B5" i="6"/>
  <c r="B27" i="6"/>
  <c r="B62" i="6"/>
  <c r="B5" i="2"/>
  <c r="AE7" i="2"/>
  <c r="B67" i="4"/>
  <c r="B66" i="4"/>
  <c r="B60" i="4"/>
  <c r="B49" i="4"/>
  <c r="B22" i="4"/>
  <c r="B13" i="4"/>
  <c r="AE6" i="4"/>
  <c r="B91" i="4"/>
  <c r="B120" i="4"/>
  <c r="B122" i="6"/>
  <c r="B84" i="6"/>
  <c r="B8" i="6"/>
  <c r="B43" i="6"/>
  <c r="B93" i="6"/>
  <c r="B38" i="6"/>
  <c r="B25" i="6"/>
  <c r="B81" i="5"/>
  <c r="AE7" i="5"/>
  <c r="AE7" i="6"/>
  <c r="B109" i="6"/>
  <c r="B24" i="6"/>
  <c r="B53" i="6"/>
  <c r="B37" i="6"/>
  <c r="B4" i="6"/>
  <c r="B95" i="6"/>
  <c r="B81" i="6"/>
  <c r="B111" i="6"/>
  <c r="B65" i="6"/>
  <c r="B94" i="6"/>
  <c r="B36" i="6"/>
  <c r="B110" i="6"/>
  <c r="B88" i="6"/>
  <c r="B52" i="6"/>
  <c r="B28" i="6"/>
  <c r="B89" i="6"/>
  <c r="B16" i="6"/>
  <c r="B121" i="6"/>
  <c r="B98" i="6"/>
  <c r="B99" i="6"/>
  <c r="B19" i="6"/>
  <c r="B120" i="6"/>
  <c r="B42" i="6"/>
  <c r="B14" i="6"/>
  <c r="B17" i="6"/>
  <c r="B46" i="6"/>
  <c r="B48" i="6"/>
  <c r="B85" i="6"/>
  <c r="B67" i="6"/>
  <c r="B57" i="6"/>
  <c r="B45" i="6"/>
  <c r="B55" i="6"/>
  <c r="B12" i="6"/>
  <c r="B11" i="6"/>
  <c r="B58" i="6"/>
  <c r="B44" i="6"/>
  <c r="B29" i="6"/>
  <c r="B80" i="6"/>
  <c r="B101" i="6"/>
  <c r="B96" i="6"/>
  <c r="B26" i="6"/>
  <c r="B20" i="6"/>
  <c r="B90" i="6"/>
  <c r="AE124" i="6"/>
  <c r="B106" i="6"/>
  <c r="B64" i="6"/>
  <c r="B54" i="5"/>
  <c r="B56" i="5"/>
  <c r="B106" i="5"/>
  <c r="B43" i="5"/>
  <c r="B39" i="5"/>
  <c r="B120" i="5"/>
  <c r="B66" i="5"/>
  <c r="B8" i="5"/>
  <c r="B83" i="5"/>
  <c r="B100" i="5"/>
  <c r="B27" i="5"/>
  <c r="B52" i="5"/>
  <c r="B23" i="5"/>
  <c r="B80" i="5"/>
  <c r="B108" i="5"/>
  <c r="B98" i="5"/>
  <c r="B26" i="5"/>
  <c r="B20" i="5"/>
  <c r="B118" i="5"/>
  <c r="B40" i="5"/>
  <c r="B18" i="5"/>
  <c r="B112" i="5"/>
  <c r="B115" i="5"/>
  <c r="B24" i="5"/>
  <c r="B35" i="5"/>
  <c r="B105" i="5"/>
  <c r="B117" i="5"/>
  <c r="B15" i="5"/>
  <c r="B88" i="5"/>
  <c r="B33" i="5"/>
  <c r="B30" i="5"/>
  <c r="B17" i="5"/>
  <c r="B42" i="4"/>
  <c r="B86" i="4"/>
  <c r="B119" i="4"/>
  <c r="B69" i="4"/>
  <c r="B48" i="4"/>
  <c r="B103" i="4"/>
  <c r="B70" i="4"/>
  <c r="B64" i="4"/>
  <c r="B94" i="4"/>
  <c r="B76" i="4"/>
  <c r="B33" i="4"/>
  <c r="B73" i="4"/>
  <c r="B95" i="4"/>
  <c r="B15" i="4"/>
  <c r="B80" i="4"/>
  <c r="B57" i="4"/>
  <c r="B75" i="4"/>
  <c r="B99" i="4"/>
  <c r="B104" i="4"/>
  <c r="B38" i="4"/>
  <c r="B93" i="4"/>
  <c r="B26" i="4"/>
  <c r="B84" i="4"/>
  <c r="AE29" i="1"/>
  <c r="B10" i="1"/>
  <c r="B17" i="1"/>
  <c r="B24" i="1"/>
  <c r="AE6" i="1"/>
  <c r="B21" i="1"/>
  <c r="B23" i="1"/>
  <c r="B22" i="1"/>
  <c r="B28" i="1"/>
  <c r="B11" i="1"/>
  <c r="B12" i="1"/>
  <c r="B39" i="4"/>
  <c r="B108" i="4"/>
  <c r="B106" i="4"/>
  <c r="B42" i="5"/>
  <c r="B95" i="5"/>
  <c r="B12" i="5"/>
  <c r="B31" i="5"/>
  <c r="B85" i="5"/>
  <c r="B57" i="5"/>
  <c r="B87" i="5"/>
  <c r="B29" i="5"/>
  <c r="B71" i="5"/>
  <c r="B9" i="1"/>
  <c r="B19" i="1"/>
  <c r="B20" i="1"/>
  <c r="B28" i="5"/>
  <c r="B59" i="5"/>
  <c r="B25" i="5"/>
  <c r="B70" i="5"/>
  <c r="B5" i="5"/>
  <c r="B92" i="5"/>
  <c r="B65" i="5"/>
  <c r="B16" i="5"/>
  <c r="B19" i="5"/>
  <c r="B110" i="5"/>
  <c r="B14" i="1"/>
  <c r="B15" i="1"/>
  <c r="B26" i="1"/>
  <c r="B18" i="1"/>
  <c r="B21" i="5"/>
  <c r="B96" i="5"/>
  <c r="B113" i="5"/>
  <c r="B104" i="5"/>
  <c r="B101" i="5"/>
  <c r="B36" i="5"/>
  <c r="B25" i="1"/>
  <c r="B4" i="2"/>
  <c r="B24" i="2"/>
  <c r="B69" i="5"/>
  <c r="B68" i="5"/>
  <c r="B38" i="5"/>
  <c r="B123" i="5"/>
  <c r="B50" i="5"/>
  <c r="B51" i="5"/>
  <c r="B47" i="5"/>
  <c r="B67" i="5"/>
  <c r="B22" i="5"/>
  <c r="B114" i="5"/>
  <c r="B9" i="5"/>
  <c r="B91" i="5"/>
  <c r="B13" i="1"/>
  <c r="B5" i="1"/>
  <c r="B8" i="1"/>
  <c r="B16" i="1"/>
  <c r="B27" i="1"/>
  <c r="B4" i="4"/>
  <c r="B83" i="4"/>
  <c r="B72" i="4"/>
  <c r="B50" i="4"/>
  <c r="B34" i="4"/>
  <c r="B71" i="4"/>
  <c r="AE124" i="4"/>
  <c r="B82" i="4"/>
  <c r="B29" i="4"/>
  <c r="B12" i="4"/>
  <c r="B30" i="4"/>
  <c r="B35" i="4"/>
  <c r="B118" i="4"/>
  <c r="B18" i="4"/>
  <c r="B123" i="4"/>
  <c r="B8" i="4"/>
  <c r="B114" i="4"/>
  <c r="B58" i="4"/>
  <c r="B107" i="4"/>
  <c r="B111" i="4"/>
  <c r="B52" i="4"/>
  <c r="B9" i="4"/>
  <c r="B21" i="4"/>
  <c r="B101" i="4"/>
  <c r="B72" i="5"/>
  <c r="B93" i="5"/>
  <c r="B78" i="5"/>
  <c r="B73" i="5"/>
  <c r="B119" i="5"/>
  <c r="B97" i="5"/>
  <c r="AE124" i="5"/>
  <c r="B76" i="5"/>
  <c r="B46" i="5"/>
  <c r="B64" i="5"/>
  <c r="B89" i="5"/>
  <c r="B79" i="5"/>
  <c r="B36" i="3"/>
  <c r="B107" i="5"/>
  <c r="B61" i="5"/>
  <c r="B11" i="5"/>
  <c r="B55" i="5"/>
  <c r="B41" i="5"/>
  <c r="AE6" i="5"/>
  <c r="B90" i="5"/>
  <c r="B60" i="5"/>
  <c r="B109" i="5"/>
  <c r="B84" i="5"/>
  <c r="B48" i="5"/>
  <c r="B63" i="5"/>
  <c r="B53" i="5"/>
  <c r="B94" i="5"/>
  <c r="B121" i="5"/>
  <c r="B77" i="5"/>
  <c r="B102" i="5"/>
  <c r="B37" i="5"/>
  <c r="B49" i="5"/>
  <c r="B75" i="5"/>
  <c r="B44" i="5"/>
  <c r="B14" i="5"/>
  <c r="B45" i="5"/>
  <c r="B74" i="5"/>
  <c r="B58" i="5"/>
  <c r="B86" i="5"/>
  <c r="B10" i="5"/>
  <c r="B116" i="5"/>
  <c r="B103" i="5"/>
  <c r="B62" i="5"/>
  <c r="B103" i="6"/>
  <c r="B71" i="6"/>
  <c r="B9" i="6"/>
  <c r="B70" i="6"/>
  <c r="B59" i="6"/>
  <c r="B39" i="6"/>
  <c r="B49" i="6"/>
  <c r="B76" i="6"/>
  <c r="B91" i="6"/>
  <c r="B10" i="6"/>
  <c r="B102" i="6"/>
  <c r="B30" i="6"/>
  <c r="B105" i="6"/>
  <c r="B50" i="6"/>
  <c r="B73" i="6"/>
  <c r="B33" i="6"/>
  <c r="B118" i="6"/>
  <c r="B15" i="6"/>
  <c r="B60" i="6"/>
  <c r="B87" i="6"/>
  <c r="B82" i="6"/>
  <c r="B83" i="6"/>
  <c r="B41" i="6"/>
  <c r="B79" i="6"/>
  <c r="B35" i="6"/>
  <c r="B115" i="6"/>
  <c r="B78" i="6"/>
  <c r="B61" i="6"/>
  <c r="B47" i="6"/>
  <c r="B66" i="6"/>
  <c r="B56" i="6"/>
  <c r="B100" i="6"/>
  <c r="B104" i="6"/>
  <c r="B113" i="6"/>
  <c r="B40" i="6"/>
  <c r="B107" i="6"/>
  <c r="B114" i="6"/>
  <c r="B108" i="6"/>
  <c r="B123" i="6"/>
  <c r="B54" i="6"/>
  <c r="B21" i="2"/>
  <c r="B11" i="2"/>
  <c r="B44" i="3"/>
  <c r="B28" i="3"/>
  <c r="B8" i="3"/>
  <c r="B82" i="5"/>
  <c r="B15" i="2"/>
  <c r="B12" i="2"/>
  <c r="B20" i="2"/>
  <c r="B14" i="2"/>
  <c r="B37" i="3"/>
  <c r="B32" i="5"/>
  <c r="B4" i="5"/>
  <c r="B9" i="2"/>
  <c r="AE6" i="3"/>
  <c r="B40" i="3"/>
  <c r="B99" i="5"/>
  <c r="B34" i="5"/>
  <c r="B122" i="5"/>
  <c r="B8" i="2"/>
  <c r="B10" i="2"/>
  <c r="B23" i="2"/>
  <c r="B18" i="2"/>
  <c r="B17" i="2"/>
  <c r="B22" i="2"/>
  <c r="B16" i="2"/>
  <c r="B13" i="2"/>
  <c r="B19" i="2"/>
  <c r="B13" i="3"/>
  <c r="AE7" i="3"/>
  <c r="B22" i="3"/>
  <c r="B122" i="4"/>
  <c r="B25" i="4"/>
  <c r="B53" i="4"/>
  <c r="B89" i="4"/>
  <c r="B31" i="4"/>
  <c r="B28" i="4"/>
  <c r="B109" i="4"/>
  <c r="B72" i="6"/>
  <c r="AE25" i="2"/>
  <c r="AE6" i="2"/>
  <c r="B24" i="3"/>
  <c r="B43" i="3"/>
  <c r="B34" i="3"/>
  <c r="B22" i="6"/>
  <c r="B77" i="6"/>
  <c r="B115" i="4"/>
  <c r="B63" i="4"/>
  <c r="B5" i="4"/>
  <c r="B15" i="3"/>
  <c r="B18" i="3"/>
  <c r="B42" i="3"/>
  <c r="B9" i="3"/>
  <c r="B14" i="3"/>
  <c r="B10" i="3"/>
  <c r="B29" i="3"/>
  <c r="B4" i="3"/>
  <c r="B26" i="3"/>
  <c r="B27" i="3"/>
  <c r="B45" i="3"/>
  <c r="B38" i="3"/>
  <c r="B16" i="3"/>
  <c r="AE46" i="3"/>
  <c r="B21" i="3"/>
  <c r="B20" i="3"/>
  <c r="B33" i="3"/>
  <c r="B31" i="3"/>
  <c r="B35" i="3"/>
  <c r="B12" i="3"/>
  <c r="B32" i="3"/>
  <c r="B41" i="3"/>
  <c r="B39" i="3"/>
  <c r="B5" i="3"/>
  <c r="B11" i="3"/>
  <c r="B19" i="3"/>
  <c r="B30" i="3"/>
  <c r="B23" i="3"/>
  <c r="B25" i="3"/>
  <c r="B17" i="3"/>
</calcChain>
</file>

<file path=xl/sharedStrings.xml><?xml version="1.0" encoding="utf-8"?>
<sst xmlns="http://schemas.openxmlformats.org/spreadsheetml/2006/main" count="5752" uniqueCount="12">
  <si>
    <t>CORREO</t>
  </si>
  <si>
    <t>COD.</t>
  </si>
  <si>
    <t>Notes</t>
  </si>
  <si>
    <t>NOTES</t>
  </si>
  <si>
    <t>NOTAS</t>
  </si>
  <si>
    <t>Includes short contracts/consultancy, Investment and trade</t>
  </si>
  <si>
    <t>Includes leisure and tourism</t>
  </si>
  <si>
    <t/>
  </si>
  <si>
    <t>CODE</t>
  </si>
  <si>
    <t>REGION</t>
  </si>
  <si>
    <t>TABLE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</si>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</sst>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5" formatCode="_-* #,##0.00\ [$€]_-;\-* #,##0.00\ [$€]_-;_-* &quot;-&quot;??\ [$€]_-;_-@_-"/>
  </numFmts>
  <fonts count="4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9"/>
      <name val="Arial"/>
      <family val="2"/>
    </font>
    <font>
      <b/>
      <sz val="10"/>
      <name val="Arial"/>
      <family val="2"/>
    </font>
    <font>
      <sz val="1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rgb="FFB8CCE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rgb="FFB8CCE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1"/>
      <color indexed="53"/>
      <name val="Calibri"/>
      <family val="2"/>
    </font>
    <font>
      <b/>
      <sz val="10"/>
      <color indexed="9"/>
      <name val="Arial"/>
      <family val="2"/>
    </font>
    <font>
      <sz val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indexed="53"/>
      <name val="Calibri"/>
      <family val="2"/>
    </font>
    <font>
      <sz val="10"/>
      <color indexed="19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double">
        <color theme="3"/>
      </right>
      <top style="thin">
        <color theme="3"/>
      </top>
      <bottom style="thin">
        <color theme="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78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7" applyNumberFormat="0" applyAlignment="0" applyProtection="0"/>
    <xf numFmtId="0" fontId="18" fillId="19" borderId="7" applyNumberFormat="0" applyAlignment="0" applyProtection="0"/>
    <xf numFmtId="0" fontId="19" fillId="20" borderId="7" applyNumberFormat="0" applyAlignment="0" applyProtection="0"/>
    <xf numFmtId="0" fontId="20" fillId="21" borderId="8" applyNumberFormat="0" applyAlignment="0" applyProtection="0"/>
    <xf numFmtId="164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7" fillId="10" borderId="7" applyNumberFormat="0" applyAlignment="0" applyProtection="0"/>
    <xf numFmtId="0" fontId="27" fillId="10" borderId="7" applyNumberFormat="0" applyAlignment="0" applyProtection="0"/>
    <xf numFmtId="0" fontId="28" fillId="22" borderId="7" applyNumberFormat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1" fontId="21" fillId="0" borderId="0" applyFont="0" applyFill="0" applyBorder="0" applyAlignment="0" applyProtection="0"/>
    <xf numFmtId="0" fontId="3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" fillId="0" borderId="0" applyNumberForma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" borderId="14" applyNumberFormat="0" applyFont="0" applyAlignment="0" applyProtection="0"/>
    <xf numFmtId="0" fontId="2" fillId="7" borderId="14" applyNumberFormat="0" applyFont="0" applyAlignment="0" applyProtection="0"/>
    <xf numFmtId="0" fontId="33" fillId="23" borderId="14" applyNumberFormat="0" applyFont="0" applyAlignment="0" applyProtection="0"/>
    <xf numFmtId="0" fontId="34" fillId="19" borderId="15" applyNumberFormat="0" applyAlignment="0" applyProtection="0"/>
    <xf numFmtId="0" fontId="34" fillId="19" borderId="15" applyNumberFormat="0" applyAlignment="0" applyProtection="0"/>
    <xf numFmtId="0" fontId="35" fillId="20" borderId="15" applyNumberFormat="0" applyAlignment="0" applyProtection="0"/>
    <xf numFmtId="1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9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2" applyProtection="1">
      <protection hidden="1"/>
    </xf>
    <xf numFmtId="0" fontId="0" fillId="0" borderId="0" xfId="3" applyNumberFormat="1" applyFont="1" applyFill="1" applyProtection="1">
      <protection hidden="1"/>
    </xf>
    <xf numFmtId="2" fontId="2" fillId="0" borderId="0" xfId="3" applyNumberFormat="1" applyFont="1" applyFill="1" applyAlignment="1" applyProtection="1">
      <alignment vertical="center"/>
      <protection hidden="1"/>
    </xf>
    <xf numFmtId="49" fontId="1" fillId="0" borderId="0" xfId="3" applyNumberFormat="1" applyFont="1" applyFill="1" applyAlignment="1" applyProtection="1">
      <alignment horizontal="center"/>
      <protection hidden="1"/>
    </xf>
    <xf numFmtId="49" fontId="2" fillId="0" borderId="0" xfId="4" applyNumberFormat="1" applyFont="1" applyFill="1" applyBorder="1" applyAlignment="1">
      <alignment vertical="center"/>
    </xf>
    <xf numFmtId="49" fontId="0" fillId="0" borderId="0" xfId="3" applyNumberFormat="1" applyFont="1" applyFill="1" applyProtection="1">
      <protection hidden="1"/>
    </xf>
    <xf numFmtId="0" fontId="2" fillId="0" borderId="0" xfId="4" applyAlignment="1" applyProtection="1">
      <alignment vertical="center"/>
      <protection hidden="1"/>
    </xf>
    <xf numFmtId="0" fontId="3" fillId="0" borderId="0" xfId="5" applyFont="1" applyAlignment="1" applyProtection="1">
      <alignment vertical="center"/>
      <protection hidden="1"/>
    </xf>
    <xf numFmtId="49" fontId="2" fillId="0" borderId="0" xfId="4" applyNumberFormat="1" applyFont="1" applyFill="1" applyBorder="1" applyAlignment="1" applyProtection="1">
      <alignment vertical="center"/>
      <protection hidden="1"/>
    </xf>
    <xf numFmtId="0" fontId="1" fillId="0" borderId="0" xfId="2" applyFont="1" applyAlignment="1" applyProtection="1">
      <alignment horizontal="center"/>
      <protection hidden="1"/>
    </xf>
    <xf numFmtId="2" fontId="3" fillId="0" borderId="0" xfId="5" applyNumberFormat="1" applyFill="1" applyAlignment="1" applyProtection="1">
      <alignment vertical="center"/>
      <protection hidden="1"/>
    </xf>
    <xf numFmtId="1" fontId="4" fillId="0" borderId="0" xfId="4" applyNumberFormat="1" applyFont="1" applyFill="1" applyBorder="1" applyAlignment="1" applyProtection="1">
      <alignment horizontal="center" vertical="top" shrinkToFit="1"/>
      <protection hidden="1"/>
    </xf>
    <xf numFmtId="1" fontId="4" fillId="0" borderId="0" xfId="4" applyNumberFormat="1" applyFont="1" applyFill="1" applyAlignment="1" applyProtection="1">
      <alignment horizontal="centerContinuous" vertical="top"/>
      <protection hidden="1"/>
    </xf>
    <xf numFmtId="1" fontId="5" fillId="0" borderId="0" xfId="4" applyNumberFormat="1" applyFont="1" applyFill="1" applyAlignment="1" applyProtection="1">
      <alignment horizontal="centerContinuous" vertical="top"/>
      <protection hidden="1"/>
    </xf>
    <xf numFmtId="1" fontId="4" fillId="0" borderId="0" xfId="4" applyNumberFormat="1" applyFont="1" applyFill="1" applyBorder="1" applyAlignment="1" applyProtection="1">
      <alignment horizontal="centerContinuous" vertical="top"/>
      <protection hidden="1"/>
    </xf>
    <xf numFmtId="1" fontId="4" fillId="0" borderId="0" xfId="4" applyNumberFormat="1" applyFont="1" applyFill="1" applyBorder="1" applyAlignment="1">
      <alignment horizontal="centerContinuous" vertical="top"/>
    </xf>
    <xf numFmtId="1" fontId="6" fillId="0" borderId="0" xfId="4" applyNumberFormat="1" applyFont="1" applyFill="1" applyBorder="1" applyAlignment="1">
      <alignment horizontal="centerContinuous" vertical="top"/>
    </xf>
    <xf numFmtId="1" fontId="4" fillId="0" borderId="0" xfId="4" applyNumberFormat="1" applyFont="1" applyFill="1" applyBorder="1" applyAlignment="1">
      <alignment vertical="top"/>
    </xf>
    <xf numFmtId="1" fontId="7" fillId="0" borderId="0" xfId="4" applyNumberFormat="1" applyFont="1" applyFill="1" applyBorder="1" applyAlignment="1" applyProtection="1">
      <alignment horizontal="center" vertical="center" shrinkToFit="1"/>
      <protection hidden="1"/>
    </xf>
    <xf numFmtId="1" fontId="7" fillId="0" borderId="1" xfId="4" applyNumberFormat="1" applyFont="1" applyFill="1" applyBorder="1" applyAlignment="1" applyProtection="1">
      <alignment vertical="center"/>
      <protection hidden="1"/>
    </xf>
    <xf numFmtId="1" fontId="5" fillId="0" borderId="1" xfId="4" applyNumberFormat="1" applyFont="1" applyFill="1" applyBorder="1" applyAlignment="1" applyProtection="1">
      <alignment vertical="center"/>
      <protection hidden="1"/>
    </xf>
    <xf numFmtId="0" fontId="0" fillId="0" borderId="1" xfId="4" applyFont="1" applyBorder="1" applyAlignment="1" applyProtection="1">
      <alignment vertical="center"/>
      <protection hidden="1"/>
    </xf>
    <xf numFmtId="0" fontId="2" fillId="0" borderId="1" xfId="4" applyBorder="1" applyAlignment="1" applyProtection="1">
      <alignment vertical="center"/>
      <protection hidden="1"/>
    </xf>
    <xf numFmtId="1" fontId="2" fillId="0" borderId="1" xfId="4" applyNumberFormat="1" applyBorder="1" applyAlignment="1" applyProtection="1">
      <alignment vertical="center"/>
      <protection hidden="1"/>
    </xf>
    <xf numFmtId="1" fontId="7" fillId="0" borderId="0" xfId="4" applyNumberFormat="1" applyFont="1" applyFill="1" applyBorder="1" applyAlignment="1" applyProtection="1">
      <alignment vertical="center"/>
      <protection hidden="1"/>
    </xf>
    <xf numFmtId="1" fontId="7" fillId="0" borderId="0" xfId="4" applyNumberFormat="1" applyFont="1" applyFill="1" applyBorder="1" applyAlignment="1">
      <alignment vertical="center"/>
    </xf>
    <xf numFmtId="1" fontId="8" fillId="0" borderId="0" xfId="4" applyNumberFormat="1" applyFont="1" applyFill="1" applyBorder="1" applyAlignment="1" applyProtection="1">
      <protection hidden="1"/>
    </xf>
    <xf numFmtId="1" fontId="9" fillId="0" borderId="2" xfId="4" applyNumberFormat="1" applyFont="1" applyBorder="1" applyAlignment="1" applyProtection="1">
      <alignment horizontal="center" vertical="center" shrinkToFit="1"/>
      <protection hidden="1"/>
    </xf>
    <xf numFmtId="1" fontId="5" fillId="0" borderId="2" xfId="6" applyNumberFormat="1" applyFont="1" applyFill="1" applyBorder="1" applyAlignment="1" applyProtection="1">
      <alignment horizontal="center" vertical="center"/>
      <protection hidden="1"/>
    </xf>
    <xf numFmtId="1" fontId="5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1" applyFont="1" applyBorder="1" applyAlignment="1" applyProtection="1">
      <alignment horizontal="left" vertical="center" wrapText="1" indent="2"/>
      <protection hidden="1"/>
    </xf>
    <xf numFmtId="49" fontId="10" fillId="0" borderId="0" xfId="4" applyNumberFormat="1" applyFont="1" applyFill="1" applyBorder="1" applyAlignment="1">
      <alignment horizontal="center"/>
    </xf>
    <xf numFmtId="1" fontId="5" fillId="0" borderId="0" xfId="4" applyNumberFormat="1" applyFont="1" applyFill="1" applyBorder="1" applyAlignment="1" applyProtection="1">
      <alignment horizontal="center" wrapText="1"/>
      <protection hidden="1"/>
    </xf>
    <xf numFmtId="1" fontId="5" fillId="0" borderId="0" xfId="4" applyNumberFormat="1" applyFont="1" applyFill="1" applyBorder="1" applyAlignment="1" applyProtection="1">
      <alignment wrapText="1"/>
      <protection hidden="1"/>
    </xf>
    <xf numFmtId="1" fontId="5" fillId="0" borderId="4" xfId="6" applyNumberFormat="1" applyFont="1" applyFill="1" applyBorder="1" applyAlignment="1" applyProtection="1">
      <alignment horizontal="center" vertical="center"/>
      <protection hidden="1"/>
    </xf>
    <xf numFmtId="1" fontId="5" fillId="0" borderId="4" xfId="6" applyNumberFormat="1" applyFont="1" applyFill="1" applyBorder="1" applyAlignment="1" applyProtection="1">
      <alignment horizontal="center" vertical="center" wrapText="1"/>
    </xf>
    <xf numFmtId="3" fontId="11" fillId="3" borderId="3" xfId="4" applyNumberFormat="1" applyFont="1" applyFill="1" applyBorder="1" applyAlignment="1" applyProtection="1">
      <alignment horizontal="center"/>
      <protection hidden="1"/>
    </xf>
    <xf numFmtId="1" fontId="9" fillId="0" borderId="2" xfId="4" applyNumberFormat="1" applyFont="1" applyBorder="1" applyAlignment="1" applyProtection="1">
      <alignment horizontal="center" vertical="center"/>
      <protection hidden="1"/>
    </xf>
    <xf numFmtId="1" fontId="10" fillId="0" borderId="2" xfId="4" applyNumberFormat="1" applyFont="1" applyBorder="1" applyAlignment="1" applyProtection="1">
      <alignment vertical="center" wrapText="1" shrinkToFit="1"/>
      <protection hidden="1"/>
    </xf>
    <xf numFmtId="1" fontId="5" fillId="0" borderId="2" xfId="4" applyNumberFormat="1" applyFont="1" applyBorder="1" applyAlignment="1" applyProtection="1">
      <alignment horizontal="center" vertical="center"/>
      <protection hidden="1"/>
    </xf>
    <xf numFmtId="3" fontId="5" fillId="4" borderId="2" xfId="6" applyNumberFormat="1" applyFont="1" applyFill="1" applyBorder="1" applyAlignment="1" applyProtection="1">
      <alignment horizontal="right" vertical="center"/>
      <protection hidden="1"/>
    </xf>
    <xf numFmtId="4" fontId="5" fillId="4" borderId="0" xfId="6" applyNumberFormat="1" applyFont="1" applyFill="1" applyBorder="1" applyAlignment="1" applyProtection="1">
      <alignment vertical="center"/>
      <protection hidden="1"/>
    </xf>
    <xf numFmtId="2" fontId="5" fillId="4" borderId="5" xfId="6" applyNumberFormat="1" applyFont="1" applyFill="1" applyBorder="1" applyAlignment="1" applyProtection="1">
      <alignment horizontal="justify" vertical="center" wrapText="1"/>
      <protection locked="0"/>
    </xf>
    <xf numFmtId="2" fontId="5" fillId="4" borderId="6" xfId="6" applyNumberFormat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Border="1" applyAlignment="1" applyProtection="1">
      <alignment horizontal="center" vertical="center" wrapText="1"/>
      <protection hidden="1"/>
    </xf>
    <xf numFmtId="49" fontId="8" fillId="0" borderId="0" xfId="4" applyNumberFormat="1" applyFont="1" applyFill="1" applyBorder="1" applyAlignment="1"/>
    <xf numFmtId="3" fontId="5" fillId="0" borderId="1" xfId="6" applyNumberFormat="1" applyFont="1" applyFill="1" applyBorder="1" applyAlignment="1" applyProtection="1">
      <alignment horizontal="right" vertical="center"/>
      <protection locked="0"/>
    </xf>
    <xf numFmtId="3" fontId="5" fillId="0" borderId="2" xfId="6" applyNumberFormat="1" applyFont="1" applyFill="1" applyBorder="1" applyAlignment="1" applyProtection="1">
      <alignment horizontal="right" vertical="center"/>
      <protection locked="0"/>
    </xf>
    <xf numFmtId="4" fontId="2" fillId="0" borderId="0" xfId="6" applyNumberFormat="1" applyFont="1" applyFill="1" applyBorder="1" applyAlignment="1" applyProtection="1">
      <alignment vertical="center"/>
      <protection hidden="1"/>
    </xf>
    <xf numFmtId="2" fontId="5" fillId="0" borderId="0" xfId="6" applyNumberFormat="1" applyFont="1" applyFill="1" applyBorder="1" applyAlignment="1" applyProtection="1">
      <alignment horizontal="justify" vertical="center" wrapText="1"/>
      <protection locked="0"/>
    </xf>
    <xf numFmtId="2" fontId="2" fillId="0" borderId="0" xfId="6" applyNumberFormat="1" applyFont="1" applyFill="1" applyBorder="1" applyAlignment="1" applyProtection="1">
      <alignment horizontal="justify" vertical="center" wrapText="1"/>
      <protection locked="0"/>
    </xf>
    <xf numFmtId="1" fontId="12" fillId="0" borderId="0" xfId="4" applyNumberFormat="1" applyFont="1" applyBorder="1" applyAlignment="1" applyProtection="1">
      <alignment horizontal="center" vertical="center"/>
      <protection hidden="1"/>
    </xf>
    <xf numFmtId="1" fontId="13" fillId="0" borderId="0" xfId="4" applyNumberFormat="1" applyFont="1" applyBorder="1" applyAlignment="1" applyProtection="1">
      <alignment vertical="center" wrapText="1" shrinkToFit="1"/>
      <protection hidden="1"/>
    </xf>
    <xf numFmtId="1" fontId="5" fillId="0" borderId="0" xfId="4" applyNumberFormat="1" applyFont="1" applyBorder="1" applyAlignment="1" applyProtection="1">
      <alignment horizontal="center" vertical="center"/>
      <protection hidden="1"/>
    </xf>
    <xf numFmtId="3" fontId="2" fillId="0" borderId="0" xfId="6" applyNumberFormat="1" applyFont="1" applyFill="1" applyBorder="1" applyAlignment="1" applyProtection="1">
      <alignment horizontal="right" vertical="center"/>
      <protection locked="0"/>
    </xf>
    <xf numFmtId="1" fontId="12" fillId="0" borderId="1" xfId="4" applyNumberFormat="1" applyFont="1" applyBorder="1" applyAlignment="1" applyProtection="1">
      <alignment horizontal="center" vertical="center"/>
      <protection hidden="1"/>
    </xf>
    <xf numFmtId="1" fontId="13" fillId="0" borderId="1" xfId="4" applyNumberFormat="1" applyFont="1" applyBorder="1" applyAlignment="1" applyProtection="1">
      <alignment horizontal="left" vertical="center" shrinkToFit="1"/>
      <protection hidden="1"/>
    </xf>
    <xf numFmtId="1" fontId="5" fillId="0" borderId="1" xfId="4" applyNumberFormat="1" applyFont="1" applyBorder="1" applyAlignment="1" applyProtection="1">
      <alignment horizontal="center" vertical="center"/>
      <protection hidden="1"/>
    </xf>
    <xf numFmtId="3" fontId="2" fillId="0" borderId="1" xfId="6" applyNumberFormat="1" applyFont="1" applyFill="1" applyBorder="1" applyAlignment="1" applyProtection="1">
      <alignment horizontal="right" vertical="center"/>
      <protection hidden="1"/>
    </xf>
    <xf numFmtId="4" fontId="2" fillId="0" borderId="1" xfId="6" applyNumberFormat="1" applyFont="1" applyFill="1" applyBorder="1" applyAlignment="1" applyProtection="1">
      <alignment vertical="center"/>
      <protection hidden="1"/>
    </xf>
    <xf numFmtId="2" fontId="2" fillId="0" borderId="1" xfId="6" applyNumberFormat="1" applyFont="1" applyFill="1" applyBorder="1" applyAlignment="1" applyProtection="1">
      <alignment horizontal="justify" vertical="center" wrapText="1"/>
      <protection hidden="1"/>
    </xf>
    <xf numFmtId="0" fontId="14" fillId="2" borderId="3" xfId="1" applyFont="1" applyBorder="1" applyAlignment="1" applyProtection="1">
      <alignment horizontal="center" vertical="center" wrapText="1"/>
      <protection hidden="1"/>
    </xf>
    <xf numFmtId="1" fontId="5" fillId="0" borderId="0" xfId="4" applyNumberFormat="1" applyFont="1" applyFill="1" applyBorder="1" applyAlignment="1" applyProtection="1">
      <protection hidden="1"/>
    </xf>
    <xf numFmtId="1" fontId="8" fillId="0" borderId="0" xfId="6" applyNumberFormat="1" applyFont="1" applyFill="1" applyAlignment="1" applyProtection="1">
      <protection hidden="1"/>
    </xf>
    <xf numFmtId="3" fontId="8" fillId="0" borderId="0" xfId="6" applyNumberFormat="1" applyFont="1" applyFill="1" applyAlignment="1" applyProtection="1">
      <protection hidden="1"/>
    </xf>
    <xf numFmtId="49" fontId="8" fillId="0" borderId="0" xfId="4" applyNumberFormat="1" applyFont="1" applyFill="1" applyBorder="1" applyAlignment="1" applyProtection="1">
      <alignment horizontal="center"/>
      <protection hidden="1"/>
    </xf>
    <xf numFmtId="3" fontId="38" fillId="24" borderId="3" xfId="4" applyNumberFormat="1" applyFont="1" applyFill="1" applyBorder="1" applyAlignment="1" applyProtection="1">
      <alignment horizontal="center"/>
      <protection hidden="1"/>
    </xf>
    <xf numFmtId="4" fontId="5" fillId="0" borderId="0" xfId="6" applyNumberFormat="1" applyFont="1" applyFill="1" applyBorder="1" applyAlignment="1" applyProtection="1">
      <alignment vertical="center"/>
      <protection hidden="1"/>
    </xf>
    <xf numFmtId="49" fontId="39" fillId="0" borderId="0" xfId="4" applyNumberFormat="1" applyFont="1" applyFill="1" applyBorder="1" applyAlignment="1"/>
    <xf numFmtId="0" fontId="2" fillId="0" borderId="0" xfId="3" applyNumberFormat="1" applyFont="1" applyFill="1" applyAlignment="1" applyProtection="1">
      <alignment vertical="center"/>
      <protection hidden="1"/>
    </xf>
    <xf numFmtId="0" fontId="14" fillId="25" borderId="3" xfId="1" applyFont="1" applyFill="1" applyBorder="1" applyAlignment="1" applyProtection="1">
      <alignment horizontal="center" vertical="center" wrapText="1"/>
      <protection hidden="1"/>
    </xf>
    <xf numFmtId="4" fontId="5" fillId="0" borderId="1" xfId="6" applyNumberFormat="1" applyFont="1" applyFill="1" applyBorder="1" applyAlignment="1" applyProtection="1">
      <alignment vertical="center"/>
      <protection hidden="1"/>
    </xf>
    <xf numFmtId="3" fontId="5" fillId="0" borderId="1" xfId="6" applyNumberFormat="1" applyFont="1" applyFill="1" applyBorder="1" applyAlignment="1" applyProtection="1">
      <alignment horizontal="right" vertical="center"/>
      <protection hidden="1"/>
    </xf>
    <xf numFmtId="1" fontId="5" fillId="0" borderId="1" xfId="4" applyNumberFormat="1" applyFont="1" applyFill="1" applyBorder="1" applyAlignment="1" applyProtection="1">
      <alignment horizontal="center" vertical="center"/>
      <protection hidden="1"/>
    </xf>
    <xf numFmtId="1" fontId="10" fillId="0" borderId="1" xfId="4" applyNumberFormat="1" applyFont="1" applyFill="1" applyBorder="1" applyAlignment="1" applyProtection="1">
      <alignment vertical="center"/>
      <protection hidden="1"/>
    </xf>
    <xf numFmtId="1" fontId="9" fillId="0" borderId="1" xfId="4" applyNumberFormat="1" applyFont="1" applyFill="1" applyBorder="1" applyAlignment="1" applyProtection="1">
      <alignment horizontal="center" vertical="center"/>
      <protection hidden="1"/>
    </xf>
    <xf numFmtId="0" fontId="0" fillId="2" borderId="3" xfId="1" applyFont="1" applyBorder="1" applyAlignment="1" applyProtection="1">
      <alignment horizontal="center" vertical="center" wrapText="1"/>
      <protection hidden="1"/>
    </xf>
    <xf numFmtId="1" fontId="13" fillId="0" borderId="0" xfId="4" applyNumberFormat="1" applyFont="1" applyBorder="1" applyAlignment="1" applyProtection="1">
      <alignment horizontal="left" vertical="center" shrinkToFit="1"/>
      <protection hidden="1"/>
    </xf>
    <xf numFmtId="0" fontId="0" fillId="25" borderId="3" xfId="1" applyFont="1" applyFill="1" applyBorder="1" applyAlignment="1" applyProtection="1">
      <alignment horizontal="center" vertical="center" wrapText="1"/>
      <protection hidden="1"/>
    </xf>
    <xf numFmtId="2" fontId="5" fillId="4" borderId="2" xfId="6" applyNumberFormat="1" applyFont="1" applyFill="1" applyBorder="1" applyAlignment="1" applyProtection="1">
      <alignment horizontal="justify" vertical="center" wrapText="1"/>
      <protection locked="0"/>
    </xf>
    <xf numFmtId="4" fontId="5" fillId="4" borderId="2" xfId="6" applyNumberFormat="1" applyFont="1" applyFill="1" applyBorder="1" applyAlignment="1" applyProtection="1">
      <alignment vertical="center"/>
      <protection hidden="1"/>
    </xf>
    <xf numFmtId="1" fontId="10" fillId="0" borderId="2" xfId="4" applyNumberFormat="1" applyFont="1" applyBorder="1" applyAlignment="1" applyProtection="1">
      <alignment vertical="center" shrinkToFit="1"/>
      <protection hidden="1"/>
    </xf>
    <xf numFmtId="2" fontId="5" fillId="0" borderId="2" xfId="6" applyNumberFormat="1" applyFont="1" applyFill="1" applyBorder="1" applyAlignment="1" applyProtection="1">
      <alignment horizontal="justify" vertical="center" wrapText="1"/>
      <protection locked="0"/>
    </xf>
    <xf numFmtId="4" fontId="5" fillId="0" borderId="2" xfId="6" applyNumberFormat="1" applyFont="1" applyFill="1" applyBorder="1" applyAlignment="1" applyProtection="1">
      <alignment vertical="center"/>
      <protection hidden="1"/>
    </xf>
    <xf numFmtId="3" fontId="5" fillId="0" borderId="2" xfId="6" applyNumberFormat="1" applyFont="1" applyFill="1" applyBorder="1" applyAlignment="1" applyProtection="1">
      <alignment horizontal="right" vertical="center"/>
      <protection hidden="1"/>
    </xf>
    <xf numFmtId="1" fontId="10" fillId="0" borderId="2" xfId="4" applyNumberFormat="1" applyFont="1" applyBorder="1" applyAlignment="1" applyProtection="1">
      <alignment horizontal="left" vertical="center" shrinkToFit="1"/>
      <protection hidden="1"/>
    </xf>
    <xf numFmtId="0" fontId="2" fillId="25" borderId="3" xfId="1" applyFont="1" applyFill="1" applyBorder="1" applyAlignment="1" applyProtection="1">
      <alignment horizontal="center" vertical="center" wrapText="1"/>
      <protection hidden="1"/>
    </xf>
    <xf numFmtId="1" fontId="5" fillId="0" borderId="4" xfId="4" applyNumberFormat="1" applyFont="1" applyFill="1" applyBorder="1" applyAlignment="1" applyProtection="1">
      <alignment horizontal="center" wrapText="1"/>
      <protection hidden="1"/>
    </xf>
    <xf numFmtId="0" fontId="0" fillId="25" borderId="3" xfId="1" applyFont="1" applyFill="1" applyBorder="1" applyAlignment="1" applyProtection="1">
      <alignment horizontal="left" vertical="center" wrapText="1" indent="2"/>
      <protection hidden="1"/>
    </xf>
    <xf numFmtId="3" fontId="4" fillId="0" borderId="0" xfId="4" applyNumberFormat="1" applyFont="1" applyFill="1" applyBorder="1" applyAlignment="1" applyProtection="1">
      <alignment horizontal="centerContinuous" vertical="top"/>
      <protection hidden="1"/>
    </xf>
    <xf numFmtId="49" fontId="5" fillId="0" borderId="0" xfId="3" applyNumberFormat="1" applyFont="1" applyFill="1" applyAlignment="1" applyProtection="1">
      <alignment horizontal="center" vertical="center" shrinkToFit="1"/>
      <protection hidden="1"/>
    </xf>
    <xf numFmtId="0" fontId="1" fillId="0" borderId="0" xfId="2" applyAlignment="1" applyProtection="1">
      <alignment horizontal="center"/>
      <protection hidden="1"/>
    </xf>
    <xf numFmtId="49" fontId="0" fillId="0" borderId="0" xfId="3" applyNumberFormat="1" applyFont="1" applyFill="1" applyAlignment="1" applyProtection="1">
      <alignment horizontal="center"/>
      <protection hidden="1"/>
    </xf>
    <xf numFmtId="0" fontId="1" fillId="0" borderId="0" xfId="2" applyAlignment="1" applyProtection="1">
      <alignment vertical="center"/>
      <protection hidden="1"/>
    </xf>
    <xf numFmtId="1" fontId="7" fillId="0" borderId="0" xfId="4" applyNumberFormat="1" applyFont="1" applyFill="1" applyBorder="1" applyAlignment="1" applyProtection="1">
      <alignment vertical="center"/>
      <protection hidden="1"/>
    </xf>
  </cellXfs>
  <cellStyles count="78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" xfId="1" builtinId="31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ANCLAS,REZONES Y SUS PARTES,DE FUNDICION,DE HIERRO O DE ACERO" xfId="3"/>
    <cellStyle name="Bad 2" xfId="31"/>
    <cellStyle name="Calculation 2" xfId="32"/>
    <cellStyle name="Calculation 2 2" xfId="33"/>
    <cellStyle name="Calculation 3" xfId="34"/>
    <cellStyle name="Check Cell 2" xfId="35"/>
    <cellStyle name="Euro" xfId="36"/>
    <cellStyle name="Euro 2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Hyperlink" xfId="5" builtinId="8"/>
    <cellStyle name="Hypertextový odkaz" xfId="44"/>
    <cellStyle name="Input 2" xfId="45"/>
    <cellStyle name="Input 2 2" xfId="46"/>
    <cellStyle name="Input 3" xfId="47"/>
    <cellStyle name="Linked Cell 2" xfId="48"/>
    <cellStyle name="Linked Cell 2 2" xfId="49"/>
    <cellStyle name="Linked Cell 3" xfId="50"/>
    <cellStyle name="Moneda0" xfId="51"/>
    <cellStyle name="Neutral 2" xfId="52"/>
    <cellStyle name="Normal" xfId="0" builtinId="0"/>
    <cellStyle name="Normal 10" xfId="53"/>
    <cellStyle name="Normal 11" xfId="54"/>
    <cellStyle name="Normal 12" xfId="55"/>
    <cellStyle name="Normal 13" xfId="56"/>
    <cellStyle name="Normal 2" xfId="4"/>
    <cellStyle name="Normal 2 2" xfId="57"/>
    <cellStyle name="Normal 3" xfId="58"/>
    <cellStyle name="Normal 4" xfId="2"/>
    <cellStyle name="Normal 4 2" xfId="59"/>
    <cellStyle name="Normal 4 3" xfId="60"/>
    <cellStyle name="Normal 5" xfId="61"/>
    <cellStyle name="Normal 6" xfId="62"/>
    <cellStyle name="Normal 7" xfId="63"/>
    <cellStyle name="Normal 8" xfId="64"/>
    <cellStyle name="Normal 8 2" xfId="65"/>
    <cellStyle name="Normal 9" xfId="66"/>
    <cellStyle name="Normal_ANTPHLLKAUSA" xfId="6"/>
    <cellStyle name="Note 2" xfId="67"/>
    <cellStyle name="Note 2 2" xfId="68"/>
    <cellStyle name="Note 3" xfId="69"/>
    <cellStyle name="Output 2" xfId="70"/>
    <cellStyle name="Output 2 2" xfId="71"/>
    <cellStyle name="Output 3" xfId="72"/>
    <cellStyle name="Punto0" xfId="73"/>
    <cellStyle name="Title 2" xfId="74"/>
    <cellStyle name="Total 2" xfId="75"/>
    <cellStyle name="Total 2 2" xfId="76"/>
    <cellStyle name="Warning Text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T/OM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ASCP"/>
      <sheetName val="NOTASYB"/>
      <sheetName val="NUEVOCUADRO"/>
      <sheetName val="YBP"/>
      <sheetName val="YBCMQ"/>
      <sheetName val="YBCMT"/>
      <sheetName val="YBCMV"/>
      <sheetName val="YBCTA"/>
      <sheetName val="Outbound tourism"/>
      <sheetName val="Outbound tourism (All series)"/>
      <sheetName val="Tabla A"/>
      <sheetName val="Tabla A17"/>
      <sheetName val="Tabla B"/>
      <sheetName val="Tabla B17"/>
      <sheetName val="Tabla B.A"/>
      <sheetName val="Tabla B.A17"/>
      <sheetName val="Tabla D"/>
      <sheetName val="Tabla D UNWTOelibrary"/>
      <sheetName val="Data sources"/>
      <sheetName val="WEB Organismos"/>
      <sheetName val="WEB Países"/>
      <sheetName val="Sheet1"/>
    </sheetNames>
    <sheetDataSet>
      <sheetData sheetId="0">
        <row r="216">
          <cell r="B216" t="str">
            <v>UGANDA</v>
          </cell>
          <cell r="C216" t="str">
            <v>OUGANDA</v>
          </cell>
          <cell r="D216" t="str">
            <v>UGANDA</v>
          </cell>
          <cell r="J216" t="str">
            <v>IN</v>
          </cell>
        </row>
        <row r="370">
          <cell r="A370" t="str">
            <v>03</v>
          </cell>
          <cell r="B370" t="str">
            <v>TOTAL</v>
          </cell>
          <cell r="C370" t="str">
            <v>TOTAL</v>
          </cell>
          <cell r="D370" t="str">
            <v>TOTAL</v>
          </cell>
        </row>
        <row r="371">
          <cell r="A371" t="str">
            <v>031</v>
          </cell>
          <cell r="B371" t="str">
            <v>COLLECTIVE TOURISM ESTABLISHMENTS</v>
          </cell>
          <cell r="C371" t="str">
            <v>ETABL.MENTS D'HEBERGEMENT COL.CTIF</v>
          </cell>
          <cell r="D371" t="str">
            <v>ESTABLECIMIENTOS DE ALOJ.TO COL.CTIVO</v>
          </cell>
        </row>
        <row r="372">
          <cell r="A372" t="str">
            <v>0311</v>
          </cell>
          <cell r="B372" t="str">
            <v>HOTELS AND SIMILAR ESTABLISHMENTS</v>
          </cell>
          <cell r="C372" t="str">
            <v>HOTELS ET ETABLISSEMENTS ASSIMILES</v>
          </cell>
          <cell r="D372" t="str">
            <v>HOTELES Y ESTABL.TOS PARAHOTELEROS</v>
          </cell>
        </row>
        <row r="373">
          <cell r="A373" t="str">
            <v>03111</v>
          </cell>
          <cell r="B373" t="str">
            <v>HOTELS</v>
          </cell>
          <cell r="C373" t="str">
            <v>HOTELS</v>
          </cell>
          <cell r="D373" t="str">
            <v>HOTELES</v>
          </cell>
        </row>
        <row r="374">
          <cell r="A374" t="str">
            <v>0311100</v>
          </cell>
          <cell r="B374" t="str">
            <v>Classified hotels</v>
          </cell>
          <cell r="C374" t="str">
            <v>Hôtels homologués</v>
          </cell>
          <cell r="D374" t="str">
            <v>Hoteles clasificados</v>
          </cell>
        </row>
        <row r="375">
          <cell r="A375" t="str">
            <v>0311101</v>
          </cell>
          <cell r="B375" t="str">
            <v>De luxe</v>
          </cell>
          <cell r="C375" t="str">
            <v>De luxe</v>
          </cell>
          <cell r="D375" t="str">
            <v>De lujo</v>
          </cell>
        </row>
        <row r="376">
          <cell r="A376" t="str">
            <v>0311102</v>
          </cell>
          <cell r="B376" t="str">
            <v>5 stars</v>
          </cell>
          <cell r="C376" t="str">
            <v>5 étoiles</v>
          </cell>
          <cell r="D376" t="str">
            <v>5 estrellas</v>
          </cell>
        </row>
        <row r="377">
          <cell r="A377" t="str">
            <v>0311103</v>
          </cell>
          <cell r="B377" t="str">
            <v>4 stars</v>
          </cell>
          <cell r="C377" t="str">
            <v>4 étoiles</v>
          </cell>
          <cell r="D377" t="str">
            <v>4 estrellas</v>
          </cell>
        </row>
        <row r="378">
          <cell r="A378" t="str">
            <v>0311104</v>
          </cell>
          <cell r="B378" t="str">
            <v>3 stars</v>
          </cell>
          <cell r="C378" t="str">
            <v>3 étoiles</v>
          </cell>
          <cell r="D378" t="str">
            <v>3 estrellas</v>
          </cell>
        </row>
        <row r="379">
          <cell r="A379" t="str">
            <v>0311105</v>
          </cell>
          <cell r="B379" t="str">
            <v>2 stars</v>
          </cell>
          <cell r="C379" t="str">
            <v>2 étoiles</v>
          </cell>
          <cell r="D379" t="str">
            <v>2 estrellas</v>
          </cell>
        </row>
        <row r="380">
          <cell r="A380" t="str">
            <v>0311106</v>
          </cell>
          <cell r="B380" t="str">
            <v>1 star</v>
          </cell>
          <cell r="C380" t="str">
            <v>1 étoile</v>
          </cell>
          <cell r="D380" t="str">
            <v>1 estrella</v>
          </cell>
        </row>
        <row r="381">
          <cell r="A381" t="str">
            <v>0311107</v>
          </cell>
          <cell r="B381" t="str">
            <v>Unclassified hotels</v>
          </cell>
          <cell r="C381" t="str">
            <v>Hôtels non homologués</v>
          </cell>
          <cell r="D381" t="str">
            <v>Hoteles sin clasificar</v>
          </cell>
        </row>
        <row r="382">
          <cell r="A382" t="str">
            <v>0311108</v>
          </cell>
          <cell r="B382" t="str">
            <v>All hotels</v>
          </cell>
          <cell r="C382" t="str">
            <v>Ensemble des hôtels</v>
          </cell>
          <cell r="D382" t="str">
            <v>Todos los hoteles</v>
          </cell>
        </row>
        <row r="383">
          <cell r="A383" t="str">
            <v>0311109</v>
          </cell>
          <cell r="B383" t="str">
            <v>Apartment-hotels</v>
          </cell>
          <cell r="C383" t="str">
            <v>Aparthôtels</v>
          </cell>
          <cell r="D383" t="str">
            <v>Aparthoteles</v>
          </cell>
        </row>
        <row r="384">
          <cell r="A384" t="str">
            <v>0311110</v>
          </cell>
          <cell r="B384" t="str">
            <v>Motels</v>
          </cell>
          <cell r="C384" t="str">
            <v>Motels</v>
          </cell>
          <cell r="D384" t="str">
            <v>Moteles</v>
          </cell>
        </row>
        <row r="385">
          <cell r="A385" t="str">
            <v>0311111</v>
          </cell>
          <cell r="B385" t="str">
            <v>Roadside inns</v>
          </cell>
          <cell r="C385" t="str">
            <v>Relais pour routiers</v>
          </cell>
          <cell r="D385" t="str">
            <v>Paradores de carretera</v>
          </cell>
        </row>
        <row r="386">
          <cell r="A386" t="str">
            <v>0311112</v>
          </cell>
          <cell r="B386" t="str">
            <v>Beach hotels</v>
          </cell>
          <cell r="C386" t="str">
            <v>Hôtels de plage</v>
          </cell>
          <cell r="D386" t="str">
            <v>Hoteles de playa</v>
          </cell>
        </row>
        <row r="387">
          <cell r="A387" t="str">
            <v>0311113</v>
          </cell>
          <cell r="B387" t="str">
            <v>Residential clubs</v>
          </cell>
          <cell r="C387" t="str">
            <v>Clubs de résidence</v>
          </cell>
          <cell r="D387" t="str">
            <v>Clubes residenciales</v>
          </cell>
        </row>
        <row r="388">
          <cell r="A388" t="str">
            <v>0311114</v>
          </cell>
          <cell r="B388" t="str">
            <v>Motor hotels</v>
          </cell>
          <cell r="C388" t="str">
            <v>Auberges routières</v>
          </cell>
          <cell r="D388" t="str">
            <v>Moteles de carretera</v>
          </cell>
        </row>
        <row r="389">
          <cell r="A389" t="str">
            <v>0311115</v>
          </cell>
          <cell r="B389" t="str">
            <v>Paradores/Pousadas</v>
          </cell>
          <cell r="C389" t="str">
            <v>Parador/"Pousadas"</v>
          </cell>
          <cell r="D389" t="str">
            <v>Paradores/"Pousadas"</v>
          </cell>
        </row>
        <row r="390">
          <cell r="A390" t="str">
            <v>0311116</v>
          </cell>
          <cell r="B390" t="str">
            <v>Hotel safaris</v>
          </cell>
          <cell r="C390" t="str">
            <v>Hôtels safaris</v>
          </cell>
          <cell r="D390" t="str">
            <v>Hoteles para safaris</v>
          </cell>
        </row>
        <row r="391">
          <cell r="A391" t="str">
            <v>0311199</v>
          </cell>
          <cell r="B391" t="str">
            <v>Others (specify)</v>
          </cell>
          <cell r="C391" t="str">
            <v>Autres (préciser)</v>
          </cell>
          <cell r="D391" t="str">
            <v>Otros (especificar)</v>
          </cell>
        </row>
        <row r="392">
          <cell r="A392" t="str">
            <v>03112</v>
          </cell>
          <cell r="B392" t="str">
            <v>SIMILAR ESTABLISHMENTS</v>
          </cell>
          <cell r="C392" t="str">
            <v>ETABLISSEMENTS ASSIMILES</v>
          </cell>
          <cell r="D392" t="str">
            <v>ESTABLECIMIENTOS PARAHOTELEROS</v>
          </cell>
        </row>
        <row r="393">
          <cell r="A393" t="str">
            <v>0311200</v>
          </cell>
          <cell r="B393" t="str">
            <v>Boarding houses</v>
          </cell>
          <cell r="C393" t="str">
            <v>Pensions</v>
          </cell>
          <cell r="D393" t="str">
            <v>Pensiones</v>
          </cell>
        </row>
        <row r="394">
          <cell r="A394" t="str">
            <v>0311201</v>
          </cell>
          <cell r="B394" t="str">
            <v>Tourist residence</v>
          </cell>
          <cell r="C394" t="str">
            <v>Résidences pour touristes</v>
          </cell>
          <cell r="D394" t="str">
            <v>Residencias para turistas</v>
          </cell>
        </row>
        <row r="395">
          <cell r="A395" t="str">
            <v>0311202</v>
          </cell>
          <cell r="B395" t="str">
            <v>Guest houses</v>
          </cell>
          <cell r="C395" t="str">
            <v>Pensions de famille</v>
          </cell>
          <cell r="D395" t="str">
            <v>Casas de huéspedes</v>
          </cell>
        </row>
        <row r="396">
          <cell r="A396" t="str">
            <v>0311203</v>
          </cell>
          <cell r="B396" t="str">
            <v>Bed and breakfast</v>
          </cell>
          <cell r="C396" t="str">
            <v>"Bed and breakfast"</v>
          </cell>
          <cell r="D396" t="str">
            <v>"Bed and breakfast"</v>
          </cell>
        </row>
        <row r="397">
          <cell r="A397" t="str">
            <v>0311204</v>
          </cell>
          <cell r="B397" t="str">
            <v>Lodges</v>
          </cell>
          <cell r="C397" t="str">
            <v>Chalets</v>
          </cell>
          <cell r="D397" t="str">
            <v>Chalets</v>
          </cell>
        </row>
        <row r="398">
          <cell r="A398" t="str">
            <v>0311205</v>
          </cell>
          <cell r="B398" t="str">
            <v>Inns</v>
          </cell>
          <cell r="C398" t="str">
            <v>Auberges</v>
          </cell>
          <cell r="D398" t="str">
            <v>Posadas</v>
          </cell>
        </row>
        <row r="399">
          <cell r="A399" t="str">
            <v>0311206</v>
          </cell>
          <cell r="B399" t="str">
            <v>Hostels</v>
          </cell>
          <cell r="C399" t="str">
            <v>Hôtelleries</v>
          </cell>
          <cell r="D399" t="str">
            <v>Hostales</v>
          </cell>
        </row>
        <row r="400">
          <cell r="A400" t="str">
            <v>0311207</v>
          </cell>
          <cell r="B400" t="str">
            <v>Holiday villages</v>
          </cell>
          <cell r="C400" t="str">
            <v>Villages de vacances</v>
          </cell>
          <cell r="D400" t="str">
            <v>Poblados de vacaciones</v>
          </cell>
        </row>
        <row r="401">
          <cell r="A401" t="str">
            <v>0311208</v>
          </cell>
          <cell r="B401" t="str">
            <v>Large resort hotels</v>
          </cell>
          <cell r="C401" t="str">
            <v>Grands hôtels de villégiature</v>
          </cell>
          <cell r="D401" t="str">
            <v>Grandes hoteles de veraneo</v>
          </cell>
        </row>
        <row r="402">
          <cell r="A402" t="str">
            <v>0311209</v>
          </cell>
          <cell r="B402" t="str">
            <v>Small resort hotels</v>
          </cell>
          <cell r="C402" t="str">
            <v>Petits hôtels de villégiature</v>
          </cell>
          <cell r="D402" t="str">
            <v>Pequeños hoteles de veraneo</v>
          </cell>
        </row>
        <row r="403">
          <cell r="A403" t="str">
            <v>0311210</v>
          </cell>
          <cell r="B403" t="str">
            <v>Cottage colonies</v>
          </cell>
          <cell r="C403" t="str">
            <v>Cabines et chalets</v>
          </cell>
          <cell r="D403" t="str">
            <v>Colonias de casas de vacaciones</v>
          </cell>
        </row>
        <row r="404">
          <cell r="A404" t="str">
            <v>0311211</v>
          </cell>
          <cell r="B404" t="str">
            <v>Resort hotels</v>
          </cell>
          <cell r="C404" t="str">
            <v>Hôtels de villégiature</v>
          </cell>
          <cell r="D404" t="str">
            <v>Hoteles de veraneo</v>
          </cell>
        </row>
        <row r="405">
          <cell r="A405" t="str">
            <v>0311212</v>
          </cell>
          <cell r="B405" t="str">
            <v>Safari vessel hotels</v>
          </cell>
          <cell r="C405" t="str">
            <v>Hôtels-bâteau safari</v>
          </cell>
          <cell r="D405" t="str">
            <v>Hoteles-barco safaris</v>
          </cell>
        </row>
        <row r="406">
          <cell r="A406" t="str">
            <v>0311213</v>
          </cell>
          <cell r="B406" t="str">
            <v>Floating hotels</v>
          </cell>
          <cell r="C406" t="str">
            <v>Hôtels flottants</v>
          </cell>
          <cell r="D406" t="str">
            <v>Hoteles flotantes</v>
          </cell>
        </row>
        <row r="407">
          <cell r="A407" t="str">
            <v>0311299</v>
          </cell>
          <cell r="B407" t="str">
            <v>Others (specify)</v>
          </cell>
          <cell r="C407" t="str">
            <v>Autres (préciser)</v>
          </cell>
          <cell r="D407" t="str">
            <v>Otros (especificar)</v>
          </cell>
        </row>
        <row r="408">
          <cell r="A408" t="str">
            <v>0312</v>
          </cell>
          <cell r="B408" t="str">
            <v>SPECIALIZED ESTABLISHMENTS</v>
          </cell>
          <cell r="C408" t="str">
            <v>ETABLISSEMENTS SPECIALISES</v>
          </cell>
          <cell r="D408" t="str">
            <v>ESTABLECIMIENTOS ESPECIALIZADOS</v>
          </cell>
        </row>
        <row r="409">
          <cell r="A409" t="str">
            <v>03121</v>
          </cell>
          <cell r="B409" t="str">
            <v>HEALTH ESTABLISHMENTS</v>
          </cell>
          <cell r="C409" t="str">
            <v>ETABLISSEMENTS DE CURE</v>
          </cell>
          <cell r="D409" t="str">
            <v>ESTABLECIMIENTOS DE CURA</v>
          </cell>
        </row>
        <row r="410">
          <cell r="A410" t="str">
            <v>0312100</v>
          </cell>
          <cell r="B410" t="str">
            <v>Spas</v>
          </cell>
          <cell r="C410" t="str">
            <v>Stations de bains</v>
          </cell>
          <cell r="D410" t="str">
            <v>Balnearios</v>
          </cell>
        </row>
        <row r="411">
          <cell r="A411" t="str">
            <v>0312101</v>
          </cell>
          <cell r="B411" t="str">
            <v>Thermal resorts</v>
          </cell>
          <cell r="C411" t="str">
            <v>Stations thermales</v>
          </cell>
          <cell r="D411" t="str">
            <v>Estaciones termales</v>
          </cell>
        </row>
        <row r="412">
          <cell r="A412" t="str">
            <v>0312102</v>
          </cell>
          <cell r="B412" t="str">
            <v>Sanatoria</v>
          </cell>
          <cell r="C412" t="str">
            <v>Cliniques</v>
          </cell>
          <cell r="D412" t="str">
            <v>Clínicas</v>
          </cell>
        </row>
        <row r="413">
          <cell r="A413" t="str">
            <v>0312103</v>
          </cell>
          <cell r="B413" t="str">
            <v>Mountain sanatoria</v>
          </cell>
          <cell r="C413" t="str">
            <v>Sanatorium de montagne</v>
          </cell>
          <cell r="D413" t="str">
            <v>Sanatorios de montaña</v>
          </cell>
        </row>
        <row r="414">
          <cell r="A414" t="str">
            <v>0312104</v>
          </cell>
          <cell r="B414" t="str">
            <v>Convalescent homes</v>
          </cell>
          <cell r="C414" t="str">
            <v>Centres de convalescence</v>
          </cell>
          <cell r="D414" t="str">
            <v>Centros de convalecencia</v>
          </cell>
        </row>
        <row r="415">
          <cell r="A415" t="str">
            <v>0312105</v>
          </cell>
          <cell r="B415" t="str">
            <v>Homes for the elderly</v>
          </cell>
          <cell r="C415" t="str">
            <v>Foyer destinés au traitement gériatrique</v>
          </cell>
          <cell r="D415" t="str">
            <v>Centros geriátricos</v>
          </cell>
        </row>
        <row r="416">
          <cell r="A416" t="str">
            <v>0312106</v>
          </cell>
          <cell r="B416" t="str">
            <v>Health farms</v>
          </cell>
          <cell r="C416" t="str">
            <v>Etablissements de cure</v>
          </cell>
          <cell r="D416" t="str">
            <v>Centros de cura</v>
          </cell>
        </row>
        <row r="417">
          <cell r="A417" t="str">
            <v>0312107</v>
          </cell>
          <cell r="B417" t="str">
            <v>Rest houses</v>
          </cell>
          <cell r="C417" t="str">
            <v>Maisons de repos</v>
          </cell>
          <cell r="D417" t="str">
            <v>Centros de recuperación</v>
          </cell>
        </row>
        <row r="418">
          <cell r="A418" t="str">
            <v>0312198</v>
          </cell>
          <cell r="B418" t="str">
            <v>Others (specify)</v>
          </cell>
          <cell r="C418" t="str">
            <v>Autres (préciser)</v>
          </cell>
          <cell r="D418" t="str">
            <v>Otros (especificar)</v>
          </cell>
        </row>
        <row r="419">
          <cell r="A419" t="str">
            <v>0312199</v>
          </cell>
          <cell r="B419" t="str">
            <v>All health establishments</v>
          </cell>
          <cell r="C419" t="str">
            <v>Ensemble des établissements de cure</v>
          </cell>
          <cell r="D419" t="str">
            <v>Todos los establecimientos de cura</v>
          </cell>
        </row>
        <row r="420">
          <cell r="A420" t="str">
            <v>03122</v>
          </cell>
          <cell r="B420" t="str">
            <v>WORK AND HOLIDAY CAMPS</v>
          </cell>
          <cell r="C420" t="str">
            <v>CAMPEMENTS DE TRAVAIL-VACANCES</v>
          </cell>
          <cell r="D420" t="str">
            <v>CAMPAM.TOS DE TRABAJO Y VACACIONES</v>
          </cell>
        </row>
        <row r="421">
          <cell r="A421" t="str">
            <v>0312200</v>
          </cell>
          <cell r="B421" t="str">
            <v>Work camps</v>
          </cell>
          <cell r="C421" t="str">
            <v>Campements de travail</v>
          </cell>
          <cell r="D421" t="str">
            <v>Campamentos de trabajo</v>
          </cell>
        </row>
        <row r="422">
          <cell r="A422" t="str">
            <v>0312201</v>
          </cell>
          <cell r="B422" t="str">
            <v>Holiday camps and villages</v>
          </cell>
          <cell r="C422" t="str">
            <v>Villages et campements de vacances</v>
          </cell>
          <cell r="D422" t="str">
            <v>Campamentos y poblados de vacaciones</v>
          </cell>
        </row>
        <row r="423">
          <cell r="A423" t="str">
            <v>0312202</v>
          </cell>
          <cell r="B423" t="str">
            <v>Scout camps</v>
          </cell>
          <cell r="C423" t="str">
            <v>Campements de scouts</v>
          </cell>
          <cell r="D423" t="str">
            <v>Campamentos de boy-scouts</v>
          </cell>
        </row>
        <row r="424">
          <cell r="A424" t="str">
            <v>0312203</v>
          </cell>
          <cell r="B424" t="str">
            <v>Mountain huts and shelters</v>
          </cell>
          <cell r="C424" t="str">
            <v>Cabanes et refuges de montagne</v>
          </cell>
          <cell r="D424" t="str">
            <v>Albergues y refugios de montaña</v>
          </cell>
        </row>
        <row r="425">
          <cell r="A425" t="str">
            <v>0312204</v>
          </cell>
          <cell r="B425" t="str">
            <v>Cabins</v>
          </cell>
          <cell r="C425" t="str">
            <v>Cabanes</v>
          </cell>
          <cell r="D425" t="str">
            <v>Cabañas</v>
          </cell>
        </row>
        <row r="426">
          <cell r="A426" t="str">
            <v>0312205</v>
          </cell>
          <cell r="B426" t="str">
            <v>Outfitters</v>
          </cell>
          <cell r="C426" t="str">
            <v>Pourvoyeurs en chasse et pêche</v>
          </cell>
          <cell r="D426" t="str">
            <v>Alojamientos para caza y pesca</v>
          </cell>
        </row>
        <row r="427">
          <cell r="A427" t="str">
            <v>0312206</v>
          </cell>
          <cell r="B427" t="str">
            <v>Farms</v>
          </cell>
          <cell r="C427" t="str">
            <v>Fermes</v>
          </cell>
          <cell r="D427" t="str">
            <v>Granjas</v>
          </cell>
        </row>
        <row r="428">
          <cell r="A428" t="str">
            <v>0312207</v>
          </cell>
          <cell r="B428" t="str">
            <v>Guest and hunting farms</v>
          </cell>
          <cell r="C428" t="str">
            <v>Pavillons de chasse</v>
          </cell>
          <cell r="D428" t="str">
            <v>Pabellones de caza</v>
          </cell>
        </row>
        <row r="429">
          <cell r="A429" t="str">
            <v>0312208</v>
          </cell>
          <cell r="B429" t="str">
            <v>Rest camps</v>
          </cell>
          <cell r="C429" t="str">
            <v>Camps de repos</v>
          </cell>
          <cell r="D429" t="str">
            <v>Campos de reposo</v>
          </cell>
        </row>
        <row r="430">
          <cell r="A430" t="str">
            <v>0312298</v>
          </cell>
          <cell r="B430" t="str">
            <v>Others (specify)</v>
          </cell>
          <cell r="C430" t="str">
            <v>Autres (préciser)</v>
          </cell>
          <cell r="D430" t="str">
            <v>Otros (especificar)</v>
          </cell>
        </row>
        <row r="431">
          <cell r="A431" t="str">
            <v>0312299</v>
          </cell>
          <cell r="B431" t="str">
            <v>All work and holiday camps</v>
          </cell>
          <cell r="C431" t="str">
            <v>Ensemble des campements travail-vacances</v>
          </cell>
          <cell r="D431" t="str">
            <v>Todos campamentos de trabajo/vacaciones</v>
          </cell>
        </row>
        <row r="432">
          <cell r="A432" t="str">
            <v>03123</v>
          </cell>
          <cell r="B432" t="str">
            <v>PUBLIC MEANS OF TRANSPORT</v>
          </cell>
          <cell r="C432" t="str">
            <v>MOYENS DE TRANSPORT COLLECTIF</v>
          </cell>
          <cell r="D432" t="str">
            <v>MEDIOS DE TRANSPORTE COLECTIVO</v>
          </cell>
        </row>
        <row r="433">
          <cell r="A433" t="str">
            <v>0312300</v>
          </cell>
          <cell r="B433" t="str">
            <v>Accommodation on trains</v>
          </cell>
          <cell r="C433" t="str">
            <v>Hébergement dans les trains</v>
          </cell>
          <cell r="D433" t="str">
            <v>Alojamiento en trenes</v>
          </cell>
        </row>
        <row r="434">
          <cell r="A434" t="str">
            <v>0312301</v>
          </cell>
          <cell r="B434" t="str">
            <v>Accommodation on ships</v>
          </cell>
          <cell r="C434" t="str">
            <v>Hébergement à bord des navires</v>
          </cell>
          <cell r="D434" t="str">
            <v>Alojamiento en buques</v>
          </cell>
        </row>
        <row r="435">
          <cell r="A435" t="str">
            <v>0312302</v>
          </cell>
          <cell r="B435" t="str">
            <v>Accommodation on boats</v>
          </cell>
          <cell r="C435" t="str">
            <v>Hébergement à bord des bateaux</v>
          </cell>
          <cell r="D435" t="str">
            <v>Alojamiento en barcos</v>
          </cell>
        </row>
        <row r="436">
          <cell r="A436" t="str">
            <v>0312398</v>
          </cell>
          <cell r="B436" t="str">
            <v>Others (specify)</v>
          </cell>
          <cell r="C436" t="str">
            <v>Autres (préciser)</v>
          </cell>
          <cell r="D436" t="str">
            <v>Otros (especificar)</v>
          </cell>
        </row>
        <row r="437">
          <cell r="A437" t="str">
            <v>0312399</v>
          </cell>
          <cell r="B437" t="str">
            <v>All public means of transport</v>
          </cell>
          <cell r="C437" t="str">
            <v>Ensemble moyens de transport public</v>
          </cell>
          <cell r="D437" t="str">
            <v>Todos los medios de transporte colectivo</v>
          </cell>
        </row>
        <row r="438">
          <cell r="A438" t="str">
            <v>03124</v>
          </cell>
          <cell r="B438" t="str">
            <v>CONFERENCE CENTERS</v>
          </cell>
          <cell r="C438" t="str">
            <v>CENTRES DE CONFERENCES</v>
          </cell>
          <cell r="D438" t="str">
            <v>CENTROS DE CONFERENCIA</v>
          </cell>
        </row>
        <row r="439">
          <cell r="A439" t="str">
            <v>0312400</v>
          </cell>
          <cell r="B439" t="str">
            <v>Congress centers</v>
          </cell>
          <cell r="C439" t="str">
            <v>Centres de congrès</v>
          </cell>
          <cell r="D439" t="str">
            <v>Centros de congresos</v>
          </cell>
        </row>
        <row r="440">
          <cell r="A440" t="str">
            <v>0312401</v>
          </cell>
          <cell r="B440" t="str">
            <v>Religion centers</v>
          </cell>
          <cell r="C440" t="str">
            <v>Centres religieux</v>
          </cell>
          <cell r="D440" t="str">
            <v>Centros religiosos</v>
          </cell>
        </row>
        <row r="441">
          <cell r="A441" t="str">
            <v>0312402</v>
          </cell>
          <cell r="B441" t="str">
            <v>Young people's colleges</v>
          </cell>
          <cell r="C441" t="str">
            <v>Collèges de jeunes</v>
          </cell>
          <cell r="D441" t="str">
            <v>Centros de estudiantes</v>
          </cell>
        </row>
        <row r="442">
          <cell r="A442" t="str">
            <v>0312498</v>
          </cell>
          <cell r="B442" t="str">
            <v>Others (specify)</v>
          </cell>
          <cell r="C442" t="str">
            <v>Autres (préciser)</v>
          </cell>
          <cell r="D442" t="str">
            <v>Otros (especificar)</v>
          </cell>
        </row>
        <row r="443">
          <cell r="A443" t="str">
            <v>0312499</v>
          </cell>
          <cell r="B443" t="str">
            <v>All conference centers</v>
          </cell>
          <cell r="C443" t="str">
            <v>Ensemble des centres de conférence</v>
          </cell>
          <cell r="D443" t="str">
            <v>Todos los centros de conferencias</v>
          </cell>
        </row>
        <row r="444">
          <cell r="A444" t="str">
            <v>0313</v>
          </cell>
          <cell r="B444" t="str">
            <v>OTHER COLLECTIVE ESTABLISHMENTS</v>
          </cell>
          <cell r="C444" t="str">
            <v>AUTRES ETABLISSEMENTS COLLECTIFS</v>
          </cell>
          <cell r="D444" t="str">
            <v>OTROS ESTABLECIMIENTOS COLECTIVOS</v>
          </cell>
        </row>
        <row r="445">
          <cell r="A445" t="str">
            <v>03131</v>
          </cell>
          <cell r="B445" t="str">
            <v>HOLIDAY DWELLINGS</v>
          </cell>
          <cell r="C445" t="str">
            <v>LOGEMENTS POUR VACANCES</v>
          </cell>
          <cell r="D445" t="str">
            <v>ALOJAMIENTOS DE VACACIONES</v>
          </cell>
        </row>
        <row r="446">
          <cell r="A446" t="str">
            <v>0313100</v>
          </cell>
          <cell r="B446" t="str">
            <v>Bungalows</v>
          </cell>
          <cell r="C446" t="str">
            <v>Bungalows</v>
          </cell>
          <cell r="D446" t="str">
            <v>Bungalows</v>
          </cell>
        </row>
        <row r="447">
          <cell r="A447" t="str">
            <v>0313101</v>
          </cell>
          <cell r="B447" t="str">
            <v>Holiday houses</v>
          </cell>
          <cell r="C447" t="str">
            <v>Maisons de vacances</v>
          </cell>
          <cell r="D447" t="str">
            <v>Casas de vacaciones</v>
          </cell>
        </row>
        <row r="448">
          <cell r="A448" t="str">
            <v>0313102</v>
          </cell>
          <cell r="B448" t="str">
            <v>Tourist hostels</v>
          </cell>
          <cell r="C448" t="str">
            <v>Hôtellerie pour touristes</v>
          </cell>
          <cell r="D448" t="str">
            <v>Hostales para turistas</v>
          </cell>
        </row>
        <row r="449">
          <cell r="A449" t="str">
            <v>0313103</v>
          </cell>
          <cell r="B449" t="str">
            <v>Tourism apartments</v>
          </cell>
          <cell r="C449" t="str">
            <v>Appartements touristiques</v>
          </cell>
          <cell r="D449" t="str">
            <v>Apartamentos turísticos</v>
          </cell>
        </row>
        <row r="450">
          <cell r="A450" t="str">
            <v>0313104</v>
          </cell>
          <cell r="B450" t="str">
            <v>Rural dwellings</v>
          </cell>
          <cell r="C450" t="str">
            <v>Logements ruraux</v>
          </cell>
          <cell r="D450" t="str">
            <v>Alojamientos/casas rurales</v>
          </cell>
        </row>
        <row r="451">
          <cell r="A451" t="str">
            <v>0313198</v>
          </cell>
          <cell r="B451" t="str">
            <v>Others (specify)</v>
          </cell>
          <cell r="C451" t="str">
            <v>Autres (préciser)</v>
          </cell>
          <cell r="D451" t="str">
            <v>Otros (especificar)</v>
          </cell>
        </row>
        <row r="452">
          <cell r="A452" t="str">
            <v>0313199</v>
          </cell>
          <cell r="B452" t="str">
            <v>All holiday dwellings</v>
          </cell>
          <cell r="C452" t="str">
            <v>Ensemble des logements pour vacances</v>
          </cell>
          <cell r="D452" t="str">
            <v>Todos los alojamientos de vacaciones</v>
          </cell>
        </row>
        <row r="453">
          <cell r="A453" t="str">
            <v>03132</v>
          </cell>
          <cell r="B453" t="str">
            <v>TOURIST CAMPSITES</v>
          </cell>
          <cell r="C453" t="str">
            <v>CAMPINGS TOURISTIQUES</v>
          </cell>
          <cell r="D453" t="str">
            <v>TERRENOS DE CAMPING TURISTICO</v>
          </cell>
        </row>
        <row r="454">
          <cell r="A454" t="str">
            <v>0313200</v>
          </cell>
          <cell r="B454" t="str">
            <v>Camping sites</v>
          </cell>
          <cell r="C454" t="str">
            <v>Terrains de camping</v>
          </cell>
          <cell r="D454" t="str">
            <v>Terrenos de camping</v>
          </cell>
        </row>
        <row r="455">
          <cell r="A455" t="str">
            <v>0313201</v>
          </cell>
          <cell r="B455" t="str">
            <v>Caravanning sites</v>
          </cell>
          <cell r="C455" t="str">
            <v>Terrains de caravaning</v>
          </cell>
          <cell r="D455" t="str">
            <v>Terrenos para caravanas</v>
          </cell>
        </row>
        <row r="456">
          <cell r="A456" t="str">
            <v>0313202</v>
          </cell>
          <cell r="B456" t="str">
            <v>Camping/caravanning sites</v>
          </cell>
          <cell r="C456" t="str">
            <v>Terrains de camping/caravaning</v>
          </cell>
          <cell r="D456" t="str">
            <v>Terrenos para camping/caravanas</v>
          </cell>
        </row>
        <row r="457">
          <cell r="A457" t="str">
            <v>0313203</v>
          </cell>
          <cell r="B457" t="str">
            <v>Boating harbors</v>
          </cell>
          <cell r="C457" t="str">
            <v>Ports de plaisance</v>
          </cell>
          <cell r="D457" t="str">
            <v>Dársenas para embarcaciones</v>
          </cell>
        </row>
        <row r="458">
          <cell r="A458" t="str">
            <v>0313298</v>
          </cell>
          <cell r="B458" t="str">
            <v>Others (specify)</v>
          </cell>
          <cell r="C458" t="str">
            <v>Autres (préciser)</v>
          </cell>
          <cell r="D458" t="str">
            <v>Otros (especificar)</v>
          </cell>
        </row>
        <row r="459">
          <cell r="A459" t="str">
            <v>0313299</v>
          </cell>
          <cell r="B459" t="str">
            <v>All tourist campsites</v>
          </cell>
          <cell r="C459" t="str">
            <v>Ensemble des campings touristiques</v>
          </cell>
          <cell r="D459" t="str">
            <v>Todos los terrenos de camping turístico</v>
          </cell>
        </row>
        <row r="460">
          <cell r="A460" t="str">
            <v>03133</v>
          </cell>
          <cell r="B460" t="str">
            <v>OTHER COLLECTIVE ESTABLISHMENTS</v>
          </cell>
          <cell r="C460" t="str">
            <v>AUTRES ETABLISSEMENTS COLLECTIFS</v>
          </cell>
          <cell r="D460" t="str">
            <v>OTROS ESTABLECIMIENTOS COLECTIVOS</v>
          </cell>
        </row>
        <row r="461">
          <cell r="A461" t="str">
            <v>0313300</v>
          </cell>
          <cell r="B461" t="str">
            <v>Youth hostels</v>
          </cell>
          <cell r="C461" t="str">
            <v>Auberges de jeunesse</v>
          </cell>
          <cell r="D461" t="str">
            <v>Albergues juveniles</v>
          </cell>
        </row>
        <row r="462">
          <cell r="A462" t="str">
            <v>0313301</v>
          </cell>
          <cell r="B462" t="str">
            <v>Tourist dormitories</v>
          </cell>
          <cell r="C462" t="str">
            <v>Dortoirs pour touristes</v>
          </cell>
          <cell r="D462" t="str">
            <v>Dormitorios para turistas</v>
          </cell>
        </row>
        <row r="463">
          <cell r="A463" t="str">
            <v>0313302</v>
          </cell>
          <cell r="B463" t="str">
            <v>Group accommodation</v>
          </cell>
          <cell r="C463" t="str">
            <v>Logements de groupes</v>
          </cell>
          <cell r="D463" t="str">
            <v>Alojamientos para grupos</v>
          </cell>
        </row>
        <row r="464">
          <cell r="A464" t="str">
            <v>0313303</v>
          </cell>
          <cell r="B464" t="str">
            <v>Holiday homes for the elderly</v>
          </cell>
          <cell r="C464" t="str">
            <v>Foyers de vacances pour le troisième âge</v>
          </cell>
          <cell r="D464" t="str">
            <v>Hogares de vacaciones para tercera edad</v>
          </cell>
        </row>
        <row r="465">
          <cell r="A465" t="str">
            <v>0313304</v>
          </cell>
          <cell r="B465" t="str">
            <v>Holiday accommodation employees/workers</v>
          </cell>
          <cell r="C465" t="str">
            <v>Logements pour employés</v>
          </cell>
          <cell r="D465" t="str">
            <v>Alojamientos para empleados</v>
          </cell>
        </row>
        <row r="466">
          <cell r="A466" t="str">
            <v>0313305</v>
          </cell>
          <cell r="B466" t="str">
            <v>Halls/school dormitories</v>
          </cell>
          <cell r="C466" t="str">
            <v>Résidences scolaires et universitaires</v>
          </cell>
          <cell r="D466" t="str">
            <v>Colegios mayores/dormitorios escolares</v>
          </cell>
        </row>
        <row r="467">
          <cell r="A467" t="str">
            <v>0313306</v>
          </cell>
          <cell r="B467" t="str">
            <v>Recreation centres</v>
          </cell>
          <cell r="C467" t="str">
            <v>Centres de loisirs</v>
          </cell>
          <cell r="D467" t="str">
            <v>Centros recreativos</v>
          </cell>
        </row>
        <row r="468">
          <cell r="A468" t="str">
            <v>0313398</v>
          </cell>
          <cell r="B468" t="str">
            <v>Others (specify)</v>
          </cell>
          <cell r="C468" t="str">
            <v>Autres (préciser)</v>
          </cell>
          <cell r="D468" t="str">
            <v>Otros (especificar)</v>
          </cell>
        </row>
        <row r="469">
          <cell r="A469" t="str">
            <v>0313399</v>
          </cell>
          <cell r="B469" t="str">
            <v>All other collective establishments</v>
          </cell>
          <cell r="C469" t="str">
            <v>Ensemble des autres étab.ment collectifs</v>
          </cell>
          <cell r="D469" t="str">
            <v>Todos los otros establ.tos colectivos</v>
          </cell>
        </row>
        <row r="470">
          <cell r="A470" t="str">
            <v>032</v>
          </cell>
          <cell r="B470" t="str">
            <v>TOTAL PRIVATE TOURISM ACCOMMODATION</v>
          </cell>
          <cell r="C470" t="str">
            <v>ENSEMBLE HEBERGEMENT TOURISTIQUE PRIVE</v>
          </cell>
          <cell r="D470" t="str">
            <v>TOTAL ALOJAMIENTO TURISTICO PRIVADO</v>
          </cell>
        </row>
        <row r="471">
          <cell r="A471" t="str">
            <v>0321</v>
          </cell>
          <cell r="B471" t="str">
            <v>PRIVATE TOURISM ACCOMMODATION</v>
          </cell>
          <cell r="C471" t="str">
            <v>HEBERGEMENT TOURISTIQUE PRIVE</v>
          </cell>
          <cell r="D471" t="str">
            <v>ALOJAMIENTOS TURISTICOS PRIVADOS O PARTICULARES</v>
          </cell>
        </row>
        <row r="472">
          <cell r="A472" t="str">
            <v>03211</v>
          </cell>
          <cell r="B472" t="str">
            <v>OWNED DWELLINGS</v>
          </cell>
          <cell r="C472" t="str">
            <v>LOGEMENTS OCCUPES PAR LEURS PROPRIETAIRES</v>
          </cell>
          <cell r="D472" t="str">
            <v>VIVIENDAS EN PROPIEDAD</v>
          </cell>
        </row>
        <row r="473">
          <cell r="A473" t="str">
            <v>0321100</v>
          </cell>
          <cell r="B473" t="str">
            <v>Second homes</v>
          </cell>
          <cell r="C473" t="str">
            <v>Résidences secondaires</v>
          </cell>
          <cell r="D473" t="str">
            <v>Viviendas secundarias</v>
          </cell>
        </row>
        <row r="474">
          <cell r="A474" t="str">
            <v>0321101</v>
          </cell>
          <cell r="B474" t="str">
            <v>Time-sharing dwellings</v>
          </cell>
          <cell r="C474" t="str">
            <v>Logements en temps partagé</v>
          </cell>
          <cell r="D474" t="str">
            <v>Viviendas en multipropiedad</v>
          </cell>
        </row>
        <row r="475">
          <cell r="A475" t="str">
            <v>0321198</v>
          </cell>
          <cell r="B475" t="str">
            <v>Others (specify)</v>
          </cell>
          <cell r="C475" t="str">
            <v>Autres (préciser)</v>
          </cell>
          <cell r="D475" t="str">
            <v>Otros (especificar)</v>
          </cell>
        </row>
        <row r="476">
          <cell r="A476" t="str">
            <v>0321199</v>
          </cell>
          <cell r="B476" t="str">
            <v>All owned dwellings</v>
          </cell>
          <cell r="C476" t="str">
            <v>Ensemble logements occupés par leurs propriétaires</v>
          </cell>
          <cell r="D476" t="str">
            <v>Todas las viviendas en propiedad</v>
          </cell>
        </row>
        <row r="477">
          <cell r="A477" t="str">
            <v>03212</v>
          </cell>
          <cell r="B477" t="str">
            <v>RENTED ROOMS IN FAMILY HOMES</v>
          </cell>
          <cell r="C477" t="str">
            <v>CHAMBRES LOUEES DANS DES LOGEMENTS FAMILIAUX</v>
          </cell>
          <cell r="D477" t="str">
            <v>HABITACIONES ALQUILADAS EN CASAS PARTICULARES</v>
          </cell>
        </row>
        <row r="478">
          <cell r="A478" t="str">
            <v>0321200</v>
          </cell>
          <cell r="B478" t="str">
            <v>Rented rooms in family homes</v>
          </cell>
          <cell r="C478" t="str">
            <v>Chambres louées dans des logements familiaux</v>
          </cell>
          <cell r="D478" t="str">
            <v>Habitaciones alquiladas en casas particulares</v>
          </cell>
        </row>
        <row r="479">
          <cell r="A479" t="str">
            <v>03213</v>
          </cell>
          <cell r="B479" t="str">
            <v>DWELLINGS RENTED FROM PRIVATE INDIVIDUALS OR PROFESSIONAL AGENCIES</v>
          </cell>
          <cell r="C479" t="str">
            <v>LOGEMENTS LOUES A DES PARTICULIERS OU A DES AGENCES PROFESSIONNELLES</v>
          </cell>
          <cell r="D479" t="str">
            <v>VIVIENDAS ALQUILADAS A PARTICULARES O A AGENCIAS PROFESIONALES</v>
          </cell>
        </row>
        <row r="480">
          <cell r="A480" t="str">
            <v>0321300</v>
          </cell>
          <cell r="B480" t="str">
            <v>Rented villas/flats</v>
          </cell>
          <cell r="C480" t="str">
            <v>Appartements/villas</v>
          </cell>
          <cell r="D480" t="str">
            <v>Casas o pisos en alquiler</v>
          </cell>
        </row>
        <row r="481">
          <cell r="A481" t="str">
            <v>03214</v>
          </cell>
          <cell r="B481" t="str">
            <v>ACCOMMODATION PROVIDED WITHOUT CHARGE BY RELATIVES OR FRIENDS</v>
          </cell>
          <cell r="C481" t="str">
            <v>HEBERGEMENTS CEDES GRATUITEMENT PAR DES MEMBRES DE LA FAMILLE OU DES AMIS</v>
          </cell>
          <cell r="D481" t="str">
            <v>HOSPEDAJES PROPORCIONADOS GRATUITAMENTE POR FAMILIARES O AMIGOS</v>
          </cell>
        </row>
        <row r="482">
          <cell r="A482" t="str">
            <v>0321400</v>
          </cell>
          <cell r="B482" t="str">
            <v>Accommodation provided without charge by relatives or friends</v>
          </cell>
          <cell r="C482" t="str">
            <v>Hébergements cédés gratuitement par des membres de la famille ou par des amis</v>
          </cell>
          <cell r="D482" t="str">
            <v>Hospedajes proporcionados gratuitamente por familiares o amigos</v>
          </cell>
        </row>
        <row r="483">
          <cell r="A483" t="str">
            <v>03215</v>
          </cell>
          <cell r="B483" t="str">
            <v>OTHER PRIVATE ACCOMMODATION</v>
          </cell>
          <cell r="C483" t="str">
            <v>AUTRE HEBERGEMENT PRIVE</v>
          </cell>
          <cell r="D483" t="str">
            <v>OTROS ALOJAMIENTOS PARTICULARES</v>
          </cell>
        </row>
        <row r="484">
          <cell r="A484" t="str">
            <v>0321500</v>
          </cell>
          <cell r="B484" t="str">
            <v>Other private accommodation</v>
          </cell>
          <cell r="C484" t="str">
            <v>Autre hébergement privé</v>
          </cell>
          <cell r="D484" t="str">
            <v>Otros alojamientos particulares</v>
          </cell>
        </row>
        <row r="485">
          <cell r="A485" t="str">
            <v>0321501</v>
          </cell>
          <cell r="B485" t="str">
            <v>All private accommodation</v>
          </cell>
          <cell r="C485" t="str">
            <v>Ensemble de l'hébergement privé</v>
          </cell>
          <cell r="D485" t="str">
            <v>Todos los alojamientos particulares</v>
          </cell>
        </row>
        <row r="486">
          <cell r="A486" t="str">
            <v>04</v>
          </cell>
          <cell r="B486" t="str">
            <v>TOTAL</v>
          </cell>
          <cell r="C486" t="str">
            <v>TOTAL</v>
          </cell>
          <cell r="D486" t="str">
            <v>TOTAL</v>
          </cell>
        </row>
        <row r="487">
          <cell r="A487" t="str">
            <v>041</v>
          </cell>
          <cell r="B487" t="str">
            <v>LEISURE, RECREATION AND HOLIDAYS</v>
          </cell>
          <cell r="C487" t="str">
            <v>LOISIRS, DETENTE ET VACANCES</v>
          </cell>
          <cell r="D487" t="str">
            <v>OCIO, RECREO Y VACACIONES</v>
          </cell>
        </row>
        <row r="488">
          <cell r="A488" t="str">
            <v>0410000</v>
          </cell>
          <cell r="B488" t="str">
            <v>Holidays, recreation</v>
          </cell>
          <cell r="C488" t="str">
            <v>Vacances, loisirs</v>
          </cell>
          <cell r="D488" t="str">
            <v>Vacaciones, recreo</v>
          </cell>
        </row>
        <row r="489">
          <cell r="A489" t="str">
            <v>0410001</v>
          </cell>
          <cell r="B489" t="str">
            <v>Sport</v>
          </cell>
          <cell r="C489" t="str">
            <v>Sport</v>
          </cell>
          <cell r="D489" t="str">
            <v>Deportes</v>
          </cell>
        </row>
        <row r="490">
          <cell r="A490" t="str">
            <v>0410002</v>
          </cell>
          <cell r="B490" t="str">
            <v>Sightseeing</v>
          </cell>
          <cell r="C490" t="str">
            <v>Tourisme et visite des sites</v>
          </cell>
          <cell r="D490" t="str">
            <v>Recorridos por lugares de interés</v>
          </cell>
        </row>
        <row r="491">
          <cell r="A491" t="str">
            <v>0410003</v>
          </cell>
          <cell r="B491" t="str">
            <v>Honeymoon</v>
          </cell>
          <cell r="C491" t="str">
            <v>Voyage de noces</v>
          </cell>
          <cell r="D491" t="str">
            <v>Luna de miel</v>
          </cell>
        </row>
        <row r="492">
          <cell r="A492" t="str">
            <v>0410004</v>
          </cell>
          <cell r="B492" t="str">
            <v>Cultural events</v>
          </cell>
          <cell r="C492" t="str">
            <v>Manifestations culturelles</v>
          </cell>
          <cell r="D492" t="str">
            <v>Acontecimientos culturales</v>
          </cell>
        </row>
        <row r="493">
          <cell r="A493" t="str">
            <v>0410005</v>
          </cell>
          <cell r="B493" t="str">
            <v>Trekking, mountaineering</v>
          </cell>
          <cell r="C493" t="str">
            <v>Trekking, alpinisme</v>
          </cell>
          <cell r="D493" t="str">
            <v>Senderismo, montañismo</v>
          </cell>
        </row>
        <row r="494">
          <cell r="A494" t="str">
            <v>0410006</v>
          </cell>
          <cell r="B494" t="str">
            <v>Cruises</v>
          </cell>
          <cell r="C494" t="str">
            <v>Croisières</v>
          </cell>
          <cell r="D494" t="str">
            <v>Cruceros</v>
          </cell>
        </row>
        <row r="495">
          <cell r="A495" t="str">
            <v>0410007</v>
          </cell>
          <cell r="B495" t="str">
            <v>Gambling, casinos</v>
          </cell>
          <cell r="C495" t="str">
            <v>Jeux de hasard, casinos</v>
          </cell>
          <cell r="D495" t="str">
            <v>Juegos de azar, casinos</v>
          </cell>
        </row>
        <row r="496">
          <cell r="A496" t="str">
            <v>0410008</v>
          </cell>
          <cell r="B496" t="str">
            <v>Shopping</v>
          </cell>
          <cell r="C496" t="str">
            <v>Achats</v>
          </cell>
          <cell r="D496" t="str">
            <v>Compras</v>
          </cell>
        </row>
        <row r="497">
          <cell r="A497" t="str">
            <v>0410099</v>
          </cell>
          <cell r="B497" t="str">
            <v>Other (specify)</v>
          </cell>
          <cell r="C497" t="str">
            <v>Autres (préciser)</v>
          </cell>
          <cell r="D497" t="str">
            <v>Otros (especificar)</v>
          </cell>
        </row>
        <row r="498">
          <cell r="A498" t="str">
            <v>042</v>
          </cell>
          <cell r="B498" t="str">
            <v>VISITING FRIENDS AND RELATIVES</v>
          </cell>
          <cell r="C498" t="str">
            <v>VISITES A DES PARENTS ET AMIS</v>
          </cell>
          <cell r="D498" t="str">
            <v>VISITAS A PARIENTES Y AMIGOS</v>
          </cell>
        </row>
        <row r="499">
          <cell r="A499" t="str">
            <v>0420000</v>
          </cell>
          <cell r="B499" t="str">
            <v>Visit friends, relatives</v>
          </cell>
          <cell r="C499" t="str">
            <v>Visites à des parents, amis</v>
          </cell>
          <cell r="D499" t="str">
            <v>Visitas a parientes, amigos</v>
          </cell>
        </row>
        <row r="500">
          <cell r="A500" t="str">
            <v>0420099</v>
          </cell>
          <cell r="B500" t="str">
            <v>Other (specify)</v>
          </cell>
          <cell r="C500" t="str">
            <v>Autres (préciser)</v>
          </cell>
          <cell r="D500" t="str">
            <v>Otros (especificar)</v>
          </cell>
        </row>
        <row r="501">
          <cell r="A501" t="str">
            <v>043</v>
          </cell>
          <cell r="B501" t="str">
            <v>BUSINESS AND PROFESSIONAL</v>
          </cell>
          <cell r="C501" t="str">
            <v>AFFAIRES ET MOTIFS PROFESSIONNELS</v>
          </cell>
          <cell r="D501" t="str">
            <v>NEGOCIOS Y MOTIVOS PROFESIONALES</v>
          </cell>
        </row>
        <row r="502">
          <cell r="A502" t="str">
            <v>0430000</v>
          </cell>
          <cell r="B502" t="str">
            <v>Study</v>
          </cell>
          <cell r="C502" t="str">
            <v>Etudes</v>
          </cell>
          <cell r="D502" t="str">
            <v>Estudios</v>
          </cell>
        </row>
        <row r="503">
          <cell r="A503" t="str">
            <v>0430001</v>
          </cell>
          <cell r="B503" t="str">
            <v>Business</v>
          </cell>
          <cell r="C503" t="str">
            <v>Affaires</v>
          </cell>
          <cell r="D503" t="str">
            <v>Negocios</v>
          </cell>
        </row>
        <row r="504">
          <cell r="A504" t="str">
            <v>0430002</v>
          </cell>
          <cell r="B504" t="str">
            <v>Meetings, conferences, congresses</v>
          </cell>
          <cell r="C504" t="str">
            <v>Réunions, conférences, congrès</v>
          </cell>
          <cell r="D504" t="str">
            <v>Reuniones, conferencias, congresos</v>
          </cell>
        </row>
        <row r="505">
          <cell r="A505" t="str">
            <v>0430003</v>
          </cell>
          <cell r="B505" t="str">
            <v>Business, pleasure</v>
          </cell>
          <cell r="C505" t="str">
            <v>Affaires, plaisir</v>
          </cell>
          <cell r="D505" t="str">
            <v>Negocios, recreo</v>
          </cell>
        </row>
        <row r="506">
          <cell r="A506" t="str">
            <v>0430004</v>
          </cell>
          <cell r="B506" t="str">
            <v>Government missions</v>
          </cell>
          <cell r="C506" t="str">
            <v>Missions gouvernamentales</v>
          </cell>
          <cell r="D506" t="str">
            <v>Misiones oficiales</v>
          </cell>
        </row>
        <row r="507">
          <cell r="A507" t="str">
            <v>0430005</v>
          </cell>
          <cell r="B507" t="str">
            <v>Incentive tours</v>
          </cell>
          <cell r="C507" t="str">
            <v>Voyages de stimulation</v>
          </cell>
          <cell r="D507" t="str">
            <v>Viajes de incentivo</v>
          </cell>
        </row>
        <row r="508">
          <cell r="A508" t="str">
            <v>0430006</v>
          </cell>
          <cell r="B508" t="str">
            <v>Trade fairs and exhibitions</v>
          </cell>
          <cell r="C508" t="str">
            <v>Faires commerciales et expositions</v>
          </cell>
          <cell r="D508" t="str">
            <v>Ferias y exposiciones comerciales</v>
          </cell>
        </row>
        <row r="509">
          <cell r="A509" t="str">
            <v>0430099</v>
          </cell>
          <cell r="B509" t="str">
            <v>Other (specify)</v>
          </cell>
          <cell r="C509" t="str">
            <v>Autres (préciser)</v>
          </cell>
          <cell r="D509" t="str">
            <v>Otros (especificar)</v>
          </cell>
        </row>
        <row r="510">
          <cell r="A510" t="str">
            <v>044</v>
          </cell>
          <cell r="B510" t="str">
            <v>HEALTH TREATMENT</v>
          </cell>
          <cell r="C510" t="str">
            <v>TRAITEMENT MEDICAL</v>
          </cell>
          <cell r="D510" t="str">
            <v>TRATAMIENTOS DE SALUD</v>
          </cell>
        </row>
        <row r="511">
          <cell r="A511" t="str">
            <v>0440000</v>
          </cell>
          <cell r="B511" t="str">
            <v>Health</v>
          </cell>
          <cell r="C511" t="str">
            <v>Santé</v>
          </cell>
          <cell r="D511" t="str">
            <v>Salud</v>
          </cell>
        </row>
        <row r="512">
          <cell r="A512" t="str">
            <v>0440001</v>
          </cell>
          <cell r="B512" t="str">
            <v>Spas, fitness</v>
          </cell>
          <cell r="C512" t="str">
            <v>Stations balnéaires, remise en forme</v>
          </cell>
          <cell r="D512" t="str">
            <v>Balnearios, puesta en forma física</v>
          </cell>
        </row>
        <row r="513">
          <cell r="A513" t="str">
            <v>0440002</v>
          </cell>
          <cell r="B513" t="str">
            <v>Thalassotherapy</v>
          </cell>
          <cell r="C513" t="str">
            <v>Thalassothérapie</v>
          </cell>
          <cell r="D513" t="str">
            <v>Talasoterapia</v>
          </cell>
        </row>
        <row r="514">
          <cell r="A514" t="str">
            <v>0440099</v>
          </cell>
          <cell r="B514" t="str">
            <v>Other treatments and cures</v>
          </cell>
          <cell r="C514" t="str">
            <v>Autres traitements et cures</v>
          </cell>
          <cell r="D514" t="str">
            <v>Otros tratamientos y curas</v>
          </cell>
        </row>
        <row r="515">
          <cell r="A515" t="str">
            <v>045</v>
          </cell>
          <cell r="B515" t="str">
            <v>RELIGION/PILGRIMAGES</v>
          </cell>
          <cell r="C515" t="str">
            <v>RELIGION/PELERINAGES</v>
          </cell>
          <cell r="D515" t="str">
            <v>RELIGION/PEREGRINACIONES</v>
          </cell>
        </row>
        <row r="516">
          <cell r="A516" t="str">
            <v>0450000</v>
          </cell>
          <cell r="B516" t="str">
            <v>Religion/pilgrimages</v>
          </cell>
          <cell r="C516" t="str">
            <v>Religion/pèlerinages</v>
          </cell>
          <cell r="D516" t="str">
            <v>Religión/peregrinaciones</v>
          </cell>
        </row>
        <row r="517">
          <cell r="A517" t="str">
            <v>0450099</v>
          </cell>
          <cell r="B517" t="str">
            <v>Other (specify)</v>
          </cell>
          <cell r="C517" t="str">
            <v>Autres (préciser)</v>
          </cell>
          <cell r="D517" t="str">
            <v>Otros (especificar)</v>
          </cell>
        </row>
        <row r="518">
          <cell r="A518" t="str">
            <v>046</v>
          </cell>
          <cell r="B518" t="str">
            <v>OTHER</v>
          </cell>
          <cell r="C518" t="str">
            <v>AUTRES</v>
          </cell>
          <cell r="D518" t="str">
            <v>OTROS MOTIVOS</v>
          </cell>
        </row>
        <row r="519">
          <cell r="A519" t="str">
            <v>0460000</v>
          </cell>
          <cell r="B519" t="str">
            <v>Transit</v>
          </cell>
          <cell r="C519" t="str">
            <v>Transit</v>
          </cell>
          <cell r="D519" t="str">
            <v>Tránsito</v>
          </cell>
        </row>
        <row r="520">
          <cell r="A520" t="str">
            <v>0460001</v>
          </cell>
          <cell r="B520" t="str">
            <v>Aircraft and shipcrews</v>
          </cell>
          <cell r="C520" t="str">
            <v>M.bres des équipages d'avions/navires</v>
          </cell>
          <cell r="D520" t="str">
            <v>Tripulaciones de aeronaves y buques</v>
          </cell>
        </row>
        <row r="521">
          <cell r="A521" t="str">
            <v>0460002</v>
          </cell>
          <cell r="B521" t="str">
            <v>Other (specify)</v>
          </cell>
          <cell r="C521" t="str">
            <v>Autres (préciser)</v>
          </cell>
          <cell r="D521" t="str">
            <v>Otros (especificar)</v>
          </cell>
        </row>
        <row r="522">
          <cell r="A522" t="str">
            <v>0460003</v>
          </cell>
          <cell r="B522" t="str">
            <v>Not stated</v>
          </cell>
          <cell r="C522" t="str">
            <v>Non spécifié</v>
          </cell>
          <cell r="D522" t="str">
            <v>Sin especificar</v>
          </cell>
        </row>
        <row r="523">
          <cell r="A523" t="str">
            <v>0460004</v>
          </cell>
          <cell r="B523" t="str">
            <v>Border traffic</v>
          </cell>
          <cell r="C523" t="str">
            <v>Trafic frontalier</v>
          </cell>
          <cell r="D523" t="str">
            <v>Tráfico fronterizo</v>
          </cell>
        </row>
        <row r="524">
          <cell r="A524" t="str">
            <v>05</v>
          </cell>
          <cell r="B524" t="str">
            <v>TOTAL</v>
          </cell>
          <cell r="C524" t="str">
            <v>TOTAL</v>
          </cell>
          <cell r="D524" t="str">
            <v>TOTAL</v>
          </cell>
        </row>
        <row r="525">
          <cell r="A525" t="str">
            <v>051</v>
          </cell>
          <cell r="B525" t="str">
            <v>AIR</v>
          </cell>
          <cell r="C525" t="str">
            <v>AERIEN</v>
          </cell>
          <cell r="D525" t="str">
            <v>AEREO</v>
          </cell>
        </row>
        <row r="526">
          <cell r="A526" t="str">
            <v>0510000</v>
          </cell>
          <cell r="B526" t="str">
            <v>Scheduled flights</v>
          </cell>
          <cell r="C526" t="str">
            <v>Vols réguliers</v>
          </cell>
          <cell r="D526" t="str">
            <v>Vuelos regulares</v>
          </cell>
        </row>
        <row r="527">
          <cell r="A527" t="str">
            <v>0510001</v>
          </cell>
          <cell r="B527" t="str">
            <v>Non-scheduled flights</v>
          </cell>
          <cell r="C527" t="str">
            <v>Vols non réguliers</v>
          </cell>
          <cell r="D527" t="str">
            <v>Vuelos no regulares</v>
          </cell>
        </row>
        <row r="528">
          <cell r="A528" t="str">
            <v>0510099</v>
          </cell>
          <cell r="B528" t="str">
            <v>Other services</v>
          </cell>
          <cell r="C528" t="str">
            <v>Autres services</v>
          </cell>
          <cell r="D528" t="str">
            <v>Otros servicios</v>
          </cell>
        </row>
        <row r="529">
          <cell r="A529" t="str">
            <v>052</v>
          </cell>
          <cell r="B529" t="str">
            <v>WATERWAY</v>
          </cell>
          <cell r="C529" t="str">
            <v>MARITIME</v>
          </cell>
          <cell r="D529" t="str">
            <v>ACUATICO</v>
          </cell>
        </row>
        <row r="530">
          <cell r="A530" t="str">
            <v>0520000</v>
          </cell>
          <cell r="B530" t="str">
            <v>Passenger lines and ferries</v>
          </cell>
          <cell r="C530" t="str">
            <v>Bateaux de lignes et ferrys</v>
          </cell>
          <cell r="D530" t="str">
            <v>Líneas de pasajeros y transbordadores</v>
          </cell>
        </row>
        <row r="531">
          <cell r="A531" t="str">
            <v>0520001</v>
          </cell>
          <cell r="B531" t="str">
            <v>Cruise passengers</v>
          </cell>
          <cell r="C531" t="str">
            <v>Passagers en croisière</v>
          </cell>
          <cell r="D531" t="str">
            <v>Pasajeros en crucero</v>
          </cell>
        </row>
        <row r="532">
          <cell r="A532" t="str">
            <v>0520099</v>
          </cell>
          <cell r="B532" t="str">
            <v>Other</v>
          </cell>
          <cell r="C532" t="str">
            <v>Divers</v>
          </cell>
          <cell r="D532" t="str">
            <v>Otros</v>
          </cell>
        </row>
        <row r="533">
          <cell r="A533" t="str">
            <v>053</v>
          </cell>
          <cell r="B533" t="str">
            <v>LAND</v>
          </cell>
          <cell r="C533" t="str">
            <v>TERRESTRES</v>
          </cell>
          <cell r="D533" t="str">
            <v>TERRESTRE</v>
          </cell>
        </row>
        <row r="534">
          <cell r="A534" t="str">
            <v>0530000</v>
          </cell>
          <cell r="B534" t="str">
            <v>Railway</v>
          </cell>
          <cell r="C534" t="str">
            <v>Chemins de fer</v>
          </cell>
          <cell r="D534" t="str">
            <v>Ferrocarril</v>
          </cell>
        </row>
        <row r="535">
          <cell r="A535" t="str">
            <v>0530001</v>
          </cell>
          <cell r="B535" t="str">
            <v>Motor coach/bus &amp; other public transport</v>
          </cell>
          <cell r="C535" t="str">
            <v>Autocars, autobus et autres</v>
          </cell>
          <cell r="D535" t="str">
            <v>Autocares y otros medios de transporte</v>
          </cell>
        </row>
        <row r="536">
          <cell r="A536" t="str">
            <v>0530002</v>
          </cell>
          <cell r="B536" t="str">
            <v>Private vehicles (up to eight persons)</v>
          </cell>
          <cell r="C536" t="str">
            <v>Véhicules privés (jusqu'à huit places)</v>
          </cell>
          <cell r="D536" t="str">
            <v>Vehículos privados (hasta ocho plazas)</v>
          </cell>
        </row>
        <row r="537">
          <cell r="A537" t="str">
            <v>0530003</v>
          </cell>
          <cell r="B537" t="str">
            <v>Vehicle rental</v>
          </cell>
          <cell r="C537" t="str">
            <v>Véhicules loués</v>
          </cell>
          <cell r="D537" t="str">
            <v>Vehículos de alquiler</v>
          </cell>
        </row>
        <row r="538">
          <cell r="A538" t="str">
            <v>0530099</v>
          </cell>
          <cell r="B538" t="str">
            <v>Other means of land transport</v>
          </cell>
          <cell r="C538" t="str">
            <v>Autres moyens de transports par route</v>
          </cell>
          <cell r="D538" t="str">
            <v>Otros medios de transporte terrestre</v>
          </cell>
        </row>
        <row r="539">
          <cell r="A539" t="str">
            <v>054</v>
          </cell>
          <cell r="B539" t="str">
            <v>OTHERS (not specified)</v>
          </cell>
          <cell r="C539" t="str">
            <v>AUTRES (non spécifiés)</v>
          </cell>
          <cell r="D539" t="str">
            <v>OTROS (sin especificar)</v>
          </cell>
        </row>
        <row r="540">
          <cell r="A540" t="str">
            <v>0540000</v>
          </cell>
          <cell r="B540" t="str">
            <v>Other means of transport</v>
          </cell>
          <cell r="C540" t="str">
            <v>Autres moyens de transports</v>
          </cell>
          <cell r="D540" t="str">
            <v>Otros medios de transporte</v>
          </cell>
        </row>
        <row r="541">
          <cell r="A541" t="str">
            <v>06</v>
          </cell>
          <cell r="B541" t="str">
            <v>TOTAL</v>
          </cell>
          <cell r="C541" t="str">
            <v>TOTAL</v>
          </cell>
          <cell r="D541" t="str">
            <v>TOTAL</v>
          </cell>
        </row>
        <row r="542">
          <cell r="A542" t="str">
            <v>061</v>
          </cell>
          <cell r="B542" t="str">
            <v>1st QUARTER</v>
          </cell>
          <cell r="C542" t="str">
            <v>1er TRIMESTRE</v>
          </cell>
          <cell r="D542" t="str">
            <v>1er TRIMESTRE</v>
          </cell>
        </row>
        <row r="543">
          <cell r="A543" t="str">
            <v>0610001</v>
          </cell>
          <cell r="B543" t="str">
            <v>January</v>
          </cell>
          <cell r="C543" t="str">
            <v>Janvier</v>
          </cell>
          <cell r="D543" t="str">
            <v>Enero</v>
          </cell>
        </row>
        <row r="544">
          <cell r="A544" t="str">
            <v>0610002</v>
          </cell>
          <cell r="B544" t="str">
            <v>February</v>
          </cell>
          <cell r="C544" t="str">
            <v>Février</v>
          </cell>
          <cell r="D544" t="str">
            <v>Febrero</v>
          </cell>
        </row>
        <row r="545">
          <cell r="A545" t="str">
            <v>0610003</v>
          </cell>
          <cell r="B545" t="str">
            <v>March</v>
          </cell>
          <cell r="C545" t="str">
            <v>Mars</v>
          </cell>
          <cell r="D545" t="str">
            <v>Marzo</v>
          </cell>
        </row>
        <row r="546">
          <cell r="A546" t="str">
            <v>0610004</v>
          </cell>
          <cell r="B546" t="str">
            <v>January-March</v>
          </cell>
          <cell r="C546" t="str">
            <v>Janvier-mars</v>
          </cell>
          <cell r="D546" t="str">
            <v>Enero-Marzo</v>
          </cell>
        </row>
        <row r="547">
          <cell r="A547" t="str">
            <v>062</v>
          </cell>
          <cell r="B547" t="str">
            <v>2nd QUARTER</v>
          </cell>
          <cell r="C547" t="str">
            <v>2ème TRIMESTRE</v>
          </cell>
          <cell r="D547" t="str">
            <v>2º TRIMESTRE</v>
          </cell>
        </row>
        <row r="548">
          <cell r="A548" t="str">
            <v>0620001</v>
          </cell>
          <cell r="B548" t="str">
            <v>April</v>
          </cell>
          <cell r="C548" t="str">
            <v>Avril</v>
          </cell>
          <cell r="D548" t="str">
            <v>Abril</v>
          </cell>
        </row>
        <row r="549">
          <cell r="A549" t="str">
            <v>0620002</v>
          </cell>
          <cell r="B549" t="str">
            <v>May</v>
          </cell>
          <cell r="C549" t="str">
            <v>Mai</v>
          </cell>
          <cell r="D549" t="str">
            <v>Mayo</v>
          </cell>
        </row>
        <row r="550">
          <cell r="A550" t="str">
            <v>0620003</v>
          </cell>
          <cell r="B550" t="str">
            <v>June</v>
          </cell>
          <cell r="C550" t="str">
            <v>Juin</v>
          </cell>
          <cell r="D550" t="str">
            <v>Junio</v>
          </cell>
        </row>
        <row r="551">
          <cell r="A551" t="str">
            <v>0620004</v>
          </cell>
          <cell r="B551" t="str">
            <v>April-June</v>
          </cell>
          <cell r="C551" t="str">
            <v>Avril-juin</v>
          </cell>
          <cell r="D551" t="str">
            <v>Abril-Junio</v>
          </cell>
        </row>
        <row r="552">
          <cell r="A552" t="str">
            <v>063</v>
          </cell>
          <cell r="B552" t="str">
            <v>3rd QUARTER</v>
          </cell>
          <cell r="C552" t="str">
            <v>3ème TRIMESTRE</v>
          </cell>
          <cell r="D552" t="str">
            <v>3er TRIMESTRE</v>
          </cell>
        </row>
        <row r="553">
          <cell r="A553" t="str">
            <v>0630001</v>
          </cell>
          <cell r="B553" t="str">
            <v>July</v>
          </cell>
          <cell r="C553" t="str">
            <v>Juillet</v>
          </cell>
          <cell r="D553" t="str">
            <v>Julio</v>
          </cell>
        </row>
        <row r="554">
          <cell r="A554" t="str">
            <v>0630002</v>
          </cell>
          <cell r="B554" t="str">
            <v>August</v>
          </cell>
          <cell r="C554" t="str">
            <v>Août</v>
          </cell>
          <cell r="D554" t="str">
            <v>Agosto</v>
          </cell>
        </row>
        <row r="555">
          <cell r="A555" t="str">
            <v>0630003</v>
          </cell>
          <cell r="B555" t="str">
            <v>September</v>
          </cell>
          <cell r="C555" t="str">
            <v>Septembre</v>
          </cell>
          <cell r="D555" t="str">
            <v>Septiembre</v>
          </cell>
        </row>
        <row r="556">
          <cell r="A556" t="str">
            <v>0630004</v>
          </cell>
          <cell r="B556" t="str">
            <v>July-September</v>
          </cell>
          <cell r="C556" t="str">
            <v>Juillet-septembre</v>
          </cell>
          <cell r="D556" t="str">
            <v>Julio-Septiembre</v>
          </cell>
        </row>
        <row r="557">
          <cell r="A557" t="str">
            <v>064</v>
          </cell>
          <cell r="B557" t="str">
            <v>4th QUARTER</v>
          </cell>
          <cell r="C557" t="str">
            <v>4ème TRIMESTRE</v>
          </cell>
          <cell r="D557" t="str">
            <v>4º TRIMESTRE</v>
          </cell>
        </row>
        <row r="558">
          <cell r="A558" t="str">
            <v>0640001</v>
          </cell>
          <cell r="B558" t="str">
            <v>October</v>
          </cell>
          <cell r="C558" t="str">
            <v>Octobre</v>
          </cell>
          <cell r="D558" t="str">
            <v>Octubre</v>
          </cell>
        </row>
        <row r="559">
          <cell r="A559" t="str">
            <v>0640002</v>
          </cell>
          <cell r="B559" t="str">
            <v>November</v>
          </cell>
          <cell r="C559" t="str">
            <v>Novembre</v>
          </cell>
          <cell r="D559" t="str">
            <v>Noviembre</v>
          </cell>
        </row>
        <row r="560">
          <cell r="A560" t="str">
            <v>0640003</v>
          </cell>
          <cell r="B560" t="str">
            <v>December</v>
          </cell>
          <cell r="C560" t="str">
            <v>Décembre</v>
          </cell>
          <cell r="D560" t="str">
            <v>Diciembre</v>
          </cell>
        </row>
        <row r="561">
          <cell r="A561" t="str">
            <v>0640004</v>
          </cell>
          <cell r="B561" t="str">
            <v>October-December</v>
          </cell>
          <cell r="C561" t="str">
            <v>Octobre-décembre</v>
          </cell>
          <cell r="D561" t="str">
            <v>Octubre-Diciembre</v>
          </cell>
        </row>
        <row r="618">
          <cell r="B618" t="str">
            <v>1. Arrivals of non-resident tourists at national borders, by country of residence</v>
          </cell>
          <cell r="C618" t="str">
            <v>1. Arrivées de touristes non résidents aux frontières nationales, par pays de résidence</v>
          </cell>
          <cell r="D618" t="str">
            <v>1. Llegadas de turistas no residentes en las fronteras nacionales, por país de residencia</v>
          </cell>
        </row>
        <row r="658">
          <cell r="B658" t="str">
            <v>37. Arrivals of non-resident tourists at national borders, by month</v>
          </cell>
          <cell r="C658" t="str">
            <v>37. Arrivées de touristes non résidents aux frontières nationales, par mois</v>
          </cell>
          <cell r="D658" t="str">
            <v>37. Llegadas de turistas no residentes en las fronteras nacionales, por mes</v>
          </cell>
        </row>
        <row r="665">
          <cell r="B665" t="str">
            <v>27. Arrivals of non-resident tourists at national borders, by means of transport</v>
          </cell>
          <cell r="C665" t="str">
            <v>27. Arrivées de touristes non résidents aux frontières nationales, par mode de transport</v>
          </cell>
          <cell r="D665" t="str">
            <v>27. Llegadas de turistas no residentes en las fronteras nacionales, por medio de transporte</v>
          </cell>
        </row>
        <row r="668">
          <cell r="B668" t="str">
            <v>29. Arrivals of non-resident tourists at national borders, by purpose of visit</v>
          </cell>
          <cell r="C668" t="str">
            <v>29. Arrivées de touristes non résidents aux frontières nationales, par motif de visite</v>
          </cell>
          <cell r="D668" t="str">
            <v>29. Llegadas de turistas no residentes en las fronteras nacionales, por motivo de visita</v>
          </cell>
        </row>
        <row r="675">
          <cell r="B675" t="str">
            <v>32.2 Room capacity - all accommodation establishments</v>
          </cell>
          <cell r="C675" t="str">
            <v>32.2 Capacite en chambres - ensemble des moyens d'hebergement</v>
          </cell>
          <cell r="D675" t="str">
            <v>32.2 Capacidad en habitaciones - conjunto de los medios de alojamiento</v>
          </cell>
        </row>
        <row r="676">
          <cell r="B676" t="str">
            <v>32.3 Bed-places capacity - all accommodation establishments</v>
          </cell>
          <cell r="C676" t="str">
            <v>32.3 Capacite en places-lit - ensemble des moyens d'hebergement</v>
          </cell>
          <cell r="D676" t="str">
            <v>32.3 Capacidad en plazas-cama - conjunto de los medios de alojamiento</v>
          </cell>
        </row>
        <row r="677">
          <cell r="B677" t="str">
            <v>32.1 Number of establishments - all accommodation establishments</v>
          </cell>
          <cell r="C677" t="str">
            <v>32.1 Nombre d'etablissements - ensemble des moyens d'hebergement</v>
          </cell>
          <cell r="D677" t="str">
            <v>32.1 Número de establecimientos - conjunto de los medios de alojamiento</v>
          </cell>
        </row>
        <row r="1064">
          <cell r="B1064" t="str">
            <v>SEE:
►Series with data
►Complete list</v>
          </cell>
          <cell r="C1064" t="str">
            <v>À VOIR:
►Séries avec données
►Liste complète</v>
          </cell>
          <cell r="D1064" t="str">
            <v>VER:
►Series con datos
►Lista completa</v>
          </cell>
        </row>
        <row r="1065">
          <cell r="B1065" t="str">
            <v>DATA</v>
          </cell>
          <cell r="C1065" t="str">
            <v>DONNÉES</v>
          </cell>
          <cell r="D1065" t="str">
            <v>DATOS</v>
          </cell>
        </row>
        <row r="1066">
          <cell r="B1066" t="str">
            <v>NO DATA</v>
          </cell>
          <cell r="C1066" t="str">
            <v>SANS DONNÉE</v>
          </cell>
          <cell r="D1066" t="str">
            <v>SIN DATOS</v>
          </cell>
        </row>
        <row r="1067">
          <cell r="B1067" t="str">
            <v>Market
share</v>
          </cell>
        </row>
        <row r="1068">
          <cell r="B1068" t="str">
            <v>% Change</v>
          </cell>
        </row>
        <row r="1077">
          <cell r="B1077" t="str">
            <v>Conceptual references and technical notes are available in the Methodological Notes to the Tourism Statistics Database:</v>
          </cell>
        </row>
        <row r="1078">
          <cell r="B1078" t="str">
            <v>http://statistics.unwto.org/news/2016-02-22/methodological-notes-tourism-statistics-database-2016-edition</v>
          </cell>
        </row>
        <row r="1082">
          <cell r="B1082" t="str">
            <v>World Tourism Organization (2017), Yearbook of Tourism Statistics dataset [Electronic], UNWTO, Madrid, data updated on 25/01/2017.</v>
          </cell>
        </row>
        <row r="1083">
          <cell r="B1083" t="str">
            <v>World Tourism Organization (2014), Complementary Information dataset [Electronic], UNWTO, Madrid, data updated on 10/09/2014.</v>
          </cell>
        </row>
        <row r="1119">
          <cell r="A1119" t="str">
            <v>00</v>
          </cell>
          <cell r="B1119" t="str">
            <v>TOTAL</v>
          </cell>
          <cell r="C1119" t="str">
            <v>TOTAL</v>
          </cell>
          <cell r="D1119" t="str">
            <v>TOTAL</v>
          </cell>
          <cell r="E1119" t="str">
            <v>00</v>
          </cell>
        </row>
        <row r="1120">
          <cell r="A1120">
            <v>10000</v>
          </cell>
          <cell r="B1120" t="str">
            <v>AFRICA</v>
          </cell>
          <cell r="C1120" t="str">
            <v>AFRIQUE</v>
          </cell>
          <cell r="D1120" t="str">
            <v>AFRICA</v>
          </cell>
          <cell r="E1120" t="str">
            <v>10</v>
          </cell>
        </row>
        <row r="1121">
          <cell r="A1121">
            <v>11000</v>
          </cell>
          <cell r="B1121" t="str">
            <v>EAST AFRICA</v>
          </cell>
          <cell r="C1121" t="str">
            <v>AFRIQUE ORIENTALE</v>
          </cell>
          <cell r="D1121" t="str">
            <v>ÁFRICA ORIENTAL</v>
          </cell>
          <cell r="E1121" t="str">
            <v>11</v>
          </cell>
        </row>
        <row r="1122">
          <cell r="A1122">
            <v>86</v>
          </cell>
          <cell r="B1122" t="str">
            <v>British Indian Ocean Territory</v>
          </cell>
          <cell r="C1122" t="str">
            <v>Territoire britannique de l’océan indien</v>
          </cell>
          <cell r="D1122" t="str">
            <v>Territorio británico del Océano Índico</v>
          </cell>
          <cell r="E1122" t="str">
            <v>11</v>
          </cell>
        </row>
        <row r="1123">
          <cell r="A1123">
            <v>108</v>
          </cell>
          <cell r="B1123" t="str">
            <v>Burundi</v>
          </cell>
          <cell r="C1123" t="str">
            <v>Burundi</v>
          </cell>
          <cell r="D1123" t="str">
            <v>Burundi</v>
          </cell>
          <cell r="E1123" t="str">
            <v>11</v>
          </cell>
        </row>
        <row r="1124">
          <cell r="A1124">
            <v>174</v>
          </cell>
          <cell r="B1124" t="str">
            <v>Comoros</v>
          </cell>
          <cell r="C1124" t="str">
            <v>Comores</v>
          </cell>
          <cell r="D1124" t="str">
            <v>Comoras</v>
          </cell>
          <cell r="E1124" t="str">
            <v>11</v>
          </cell>
        </row>
        <row r="1125">
          <cell r="A1125">
            <v>262</v>
          </cell>
          <cell r="B1125" t="str">
            <v>Djibouti</v>
          </cell>
          <cell r="C1125" t="str">
            <v>Djibouti</v>
          </cell>
          <cell r="D1125" t="str">
            <v>Djibouti</v>
          </cell>
          <cell r="E1125" t="str">
            <v>11</v>
          </cell>
        </row>
        <row r="1126">
          <cell r="A1126">
            <v>232</v>
          </cell>
          <cell r="B1126" t="str">
            <v>Eritrea</v>
          </cell>
          <cell r="C1126" t="str">
            <v>Érythrée</v>
          </cell>
          <cell r="D1126" t="str">
            <v>Eritrea</v>
          </cell>
          <cell r="E1126" t="str">
            <v>11</v>
          </cell>
        </row>
        <row r="1127">
          <cell r="A1127">
            <v>230</v>
          </cell>
          <cell r="B1127" t="str">
            <v>Ethiopia</v>
          </cell>
          <cell r="C1127" t="str">
            <v>Éthiopie</v>
          </cell>
          <cell r="D1127" t="str">
            <v>Etiopía</v>
          </cell>
          <cell r="E1127" t="str">
            <v>11</v>
          </cell>
        </row>
        <row r="1128">
          <cell r="A1128">
            <v>404</v>
          </cell>
          <cell r="B1128" t="str">
            <v>Kenya</v>
          </cell>
          <cell r="C1128" t="str">
            <v>Kenya</v>
          </cell>
          <cell r="D1128" t="str">
            <v>Kenya</v>
          </cell>
          <cell r="E1128" t="str">
            <v>11</v>
          </cell>
        </row>
        <row r="1129">
          <cell r="A1129">
            <v>450</v>
          </cell>
          <cell r="B1129" t="str">
            <v>Madagascar</v>
          </cell>
          <cell r="C1129" t="str">
            <v>Madagascar</v>
          </cell>
          <cell r="D1129" t="str">
            <v>Madagascar</v>
          </cell>
          <cell r="E1129" t="str">
            <v>11</v>
          </cell>
        </row>
        <row r="1130">
          <cell r="A1130">
            <v>454</v>
          </cell>
          <cell r="B1130" t="str">
            <v>Malawi</v>
          </cell>
          <cell r="C1130" t="str">
            <v>Malawi</v>
          </cell>
          <cell r="D1130" t="str">
            <v>Malawi</v>
          </cell>
          <cell r="E1130" t="str">
            <v>11</v>
          </cell>
        </row>
        <row r="1131">
          <cell r="A1131">
            <v>480</v>
          </cell>
          <cell r="B1131" t="str">
            <v>Mauritius</v>
          </cell>
          <cell r="C1131" t="str">
            <v>Maurice</v>
          </cell>
          <cell r="D1131" t="str">
            <v>Mauricio</v>
          </cell>
          <cell r="E1131" t="str">
            <v>11</v>
          </cell>
        </row>
        <row r="1132">
          <cell r="A1132">
            <v>508</v>
          </cell>
          <cell r="B1132" t="str">
            <v>Mozambique</v>
          </cell>
          <cell r="C1132" t="str">
            <v>Mozambique</v>
          </cell>
          <cell r="D1132" t="str">
            <v>Mozambique</v>
          </cell>
          <cell r="E1132" t="str">
            <v>11</v>
          </cell>
        </row>
        <row r="1133">
          <cell r="A1133">
            <v>638</v>
          </cell>
          <cell r="B1133" t="str">
            <v>Reunion</v>
          </cell>
          <cell r="C1133" t="str">
            <v>Réunion</v>
          </cell>
          <cell r="D1133" t="str">
            <v>Reunión</v>
          </cell>
          <cell r="E1133" t="str">
            <v>11</v>
          </cell>
        </row>
        <row r="1134">
          <cell r="A1134">
            <v>646</v>
          </cell>
          <cell r="B1134" t="str">
            <v>Rwanda</v>
          </cell>
          <cell r="C1134" t="str">
            <v>Rwanda</v>
          </cell>
          <cell r="D1134" t="str">
            <v>Rwanda</v>
          </cell>
          <cell r="E1134" t="str">
            <v>11</v>
          </cell>
        </row>
        <row r="1135">
          <cell r="A1135">
            <v>690</v>
          </cell>
          <cell r="B1135" t="str">
            <v>Seychelles</v>
          </cell>
          <cell r="C1135" t="str">
            <v>Seychelles</v>
          </cell>
          <cell r="D1135" t="str">
            <v>Seychelles</v>
          </cell>
          <cell r="E1135" t="str">
            <v>11</v>
          </cell>
        </row>
        <row r="1136">
          <cell r="A1136">
            <v>706</v>
          </cell>
          <cell r="B1136" t="str">
            <v>Somalia</v>
          </cell>
          <cell r="C1136" t="str">
            <v>Somalie</v>
          </cell>
          <cell r="D1136" t="str">
            <v>Somalia</v>
          </cell>
          <cell r="E1136" t="str">
            <v>11</v>
          </cell>
        </row>
        <row r="1137">
          <cell r="A1137">
            <v>834</v>
          </cell>
          <cell r="B1137" t="str">
            <v>Tanzania, United Republic of</v>
          </cell>
          <cell r="C1137" t="str">
            <v>Tanzanie (République Unie de)</v>
          </cell>
          <cell r="D1137" t="str">
            <v>Tanzanía (República Unida de)</v>
          </cell>
          <cell r="E1137" t="str">
            <v>11</v>
          </cell>
        </row>
        <row r="1138">
          <cell r="A1138">
            <v>800</v>
          </cell>
          <cell r="B1138" t="str">
            <v>Uganda</v>
          </cell>
          <cell r="C1138" t="str">
            <v>Ouganda</v>
          </cell>
          <cell r="D1138" t="str">
            <v>Uganda</v>
          </cell>
          <cell r="E1138" t="str">
            <v>11</v>
          </cell>
        </row>
        <row r="1139">
          <cell r="A1139">
            <v>894</v>
          </cell>
          <cell r="B1139" t="str">
            <v>Zambia</v>
          </cell>
          <cell r="C1139" t="str">
            <v>Zambie</v>
          </cell>
          <cell r="D1139" t="str">
            <v>Zambia</v>
          </cell>
          <cell r="E1139" t="str">
            <v>11</v>
          </cell>
        </row>
        <row r="1140">
          <cell r="A1140">
            <v>716</v>
          </cell>
          <cell r="B1140" t="str">
            <v>Zimbabwe</v>
          </cell>
          <cell r="C1140" t="str">
            <v>Zimbabwe</v>
          </cell>
          <cell r="D1140" t="str">
            <v>Zimbabwe</v>
          </cell>
          <cell r="E1140" t="str">
            <v>11</v>
          </cell>
        </row>
        <row r="1141">
          <cell r="A1141">
            <v>901</v>
          </cell>
          <cell r="B1141" t="str">
            <v>Other countries of East Africa</v>
          </cell>
          <cell r="C1141" t="str">
            <v>Autres pays Afrique orientale</v>
          </cell>
          <cell r="D1141" t="str">
            <v>Otros países de África oriental</v>
          </cell>
          <cell r="E1141" t="str">
            <v>11</v>
          </cell>
        </row>
        <row r="1142">
          <cell r="A1142">
            <v>902</v>
          </cell>
          <cell r="B1142" t="str">
            <v>All countries of East Africa</v>
          </cell>
          <cell r="C1142" t="str">
            <v>Tous pays Afrique orientale</v>
          </cell>
          <cell r="D1142" t="str">
            <v>Todos los países de África oriental</v>
          </cell>
          <cell r="E1142" t="str">
            <v>11</v>
          </cell>
        </row>
        <row r="1143">
          <cell r="A1143">
            <v>12000</v>
          </cell>
          <cell r="B1143" t="str">
            <v>CENTRAL AFRICA</v>
          </cell>
          <cell r="C1143" t="str">
            <v>AFRIQUE CENTRALE</v>
          </cell>
          <cell r="D1143" t="str">
            <v>ÁFRICA CENTRAL</v>
          </cell>
          <cell r="E1143" t="str">
            <v>12</v>
          </cell>
        </row>
        <row r="1144">
          <cell r="A1144">
            <v>24</v>
          </cell>
          <cell r="B1144" t="str">
            <v>Angola</v>
          </cell>
          <cell r="C1144" t="str">
            <v>Angola</v>
          </cell>
          <cell r="D1144" t="str">
            <v>Angola</v>
          </cell>
          <cell r="E1144" t="str">
            <v>12</v>
          </cell>
        </row>
        <row r="1145">
          <cell r="A1145">
            <v>120</v>
          </cell>
          <cell r="B1145" t="str">
            <v>Cameroon</v>
          </cell>
          <cell r="C1145" t="str">
            <v>Cameroun</v>
          </cell>
          <cell r="D1145" t="str">
            <v>Camerún</v>
          </cell>
          <cell r="E1145" t="str">
            <v>12</v>
          </cell>
        </row>
        <row r="1146">
          <cell r="A1146">
            <v>140</v>
          </cell>
          <cell r="B1146" t="str">
            <v>Central African Republic</v>
          </cell>
          <cell r="C1146" t="str">
            <v>République centrafricaine</v>
          </cell>
          <cell r="D1146" t="str">
            <v>República Centroafricana</v>
          </cell>
          <cell r="E1146" t="str">
            <v>12</v>
          </cell>
        </row>
        <row r="1147">
          <cell r="A1147">
            <v>148</v>
          </cell>
          <cell r="B1147" t="str">
            <v>Chad</v>
          </cell>
          <cell r="C1147" t="str">
            <v>Tchad</v>
          </cell>
          <cell r="D1147" t="str">
            <v>Chad</v>
          </cell>
          <cell r="E1147" t="str">
            <v>12</v>
          </cell>
        </row>
        <row r="1148">
          <cell r="A1148">
            <v>178</v>
          </cell>
          <cell r="B1148" t="str">
            <v>Congo</v>
          </cell>
          <cell r="C1148" t="str">
            <v>Congo</v>
          </cell>
          <cell r="D1148" t="str">
            <v>Congo</v>
          </cell>
          <cell r="E1148" t="str">
            <v>12</v>
          </cell>
        </row>
        <row r="1149">
          <cell r="A1149">
            <v>180</v>
          </cell>
          <cell r="B1149" t="str">
            <v>Congo, Democratic Republic of the</v>
          </cell>
          <cell r="C1149" t="str">
            <v>Congo (République démocratique du)</v>
          </cell>
          <cell r="D1149" t="str">
            <v>Congo (República Democrática del)</v>
          </cell>
          <cell r="E1149" t="str">
            <v>12</v>
          </cell>
        </row>
        <row r="1150">
          <cell r="A1150">
            <v>226</v>
          </cell>
          <cell r="B1150" t="str">
            <v>Equatorial Guinea</v>
          </cell>
          <cell r="C1150" t="str">
            <v>Guinée équatoriale</v>
          </cell>
          <cell r="D1150" t="str">
            <v>Guinea Ecuatorial</v>
          </cell>
          <cell r="E1150" t="str">
            <v>12</v>
          </cell>
        </row>
        <row r="1151">
          <cell r="A1151">
            <v>266</v>
          </cell>
          <cell r="B1151" t="str">
            <v>Gabon</v>
          </cell>
          <cell r="C1151" t="str">
            <v>Gabon</v>
          </cell>
          <cell r="D1151" t="str">
            <v>Gabón</v>
          </cell>
          <cell r="E1151" t="str">
            <v>12</v>
          </cell>
        </row>
        <row r="1152">
          <cell r="A1152">
            <v>678</v>
          </cell>
          <cell r="B1152" t="str">
            <v>Sao Tome and Principe</v>
          </cell>
          <cell r="C1152" t="str">
            <v>Sao Tomé-et-Principe</v>
          </cell>
          <cell r="D1152" t="str">
            <v>Santo Tomé y Príncipe</v>
          </cell>
          <cell r="E1152" t="str">
            <v>12</v>
          </cell>
        </row>
        <row r="1153">
          <cell r="A1153">
            <v>903</v>
          </cell>
          <cell r="B1153" t="str">
            <v>Other countries of Central Africa</v>
          </cell>
          <cell r="C1153" t="str">
            <v>Autres pays Afrique centrale</v>
          </cell>
          <cell r="D1153" t="str">
            <v>Otros países de África central</v>
          </cell>
          <cell r="E1153" t="str">
            <v>12</v>
          </cell>
        </row>
        <row r="1154">
          <cell r="A1154">
            <v>904</v>
          </cell>
          <cell r="B1154" t="str">
            <v>All countries of Central Africa</v>
          </cell>
          <cell r="C1154" t="str">
            <v>Tous pays Afrique centrale</v>
          </cell>
          <cell r="D1154" t="str">
            <v>Todos los países de África central</v>
          </cell>
          <cell r="E1154" t="str">
            <v>12</v>
          </cell>
        </row>
        <row r="1155">
          <cell r="A1155">
            <v>13000</v>
          </cell>
          <cell r="B1155" t="str">
            <v>NORTH AFRICA</v>
          </cell>
          <cell r="C1155" t="str">
            <v>AFRIQUE DU NORD</v>
          </cell>
          <cell r="D1155" t="str">
            <v>ÁFRICA DEL NORTE</v>
          </cell>
          <cell r="E1155" t="str">
            <v>13</v>
          </cell>
        </row>
        <row r="1156">
          <cell r="A1156">
            <v>12</v>
          </cell>
          <cell r="B1156" t="str">
            <v>Algeria</v>
          </cell>
          <cell r="C1156" t="str">
            <v>Algérie</v>
          </cell>
          <cell r="D1156" t="str">
            <v>Argelia</v>
          </cell>
          <cell r="E1156" t="str">
            <v>13</v>
          </cell>
        </row>
        <row r="1157">
          <cell r="A1157">
            <v>504</v>
          </cell>
          <cell r="B1157" t="str">
            <v>Morocco</v>
          </cell>
          <cell r="C1157" t="str">
            <v>Maroc</v>
          </cell>
          <cell r="D1157" t="str">
            <v>Marruecos</v>
          </cell>
          <cell r="E1157" t="str">
            <v>13</v>
          </cell>
        </row>
        <row r="1158">
          <cell r="A1158">
            <v>728</v>
          </cell>
          <cell r="B1158" t="str">
            <v>South Sudan</v>
          </cell>
          <cell r="C1158" t="str">
            <v>Soudan du Sud</v>
          </cell>
          <cell r="D1158" t="str">
            <v>Sudán del Sur</v>
          </cell>
          <cell r="E1158" t="str">
            <v>13</v>
          </cell>
        </row>
        <row r="1159">
          <cell r="A1159">
            <v>736</v>
          </cell>
          <cell r="B1159" t="str">
            <v>Sudan</v>
          </cell>
          <cell r="C1159" t="str">
            <v>Soudan</v>
          </cell>
          <cell r="D1159" t="str">
            <v>Sudán</v>
          </cell>
          <cell r="E1159" t="str">
            <v>13</v>
          </cell>
        </row>
        <row r="1160">
          <cell r="A1160">
            <v>788</v>
          </cell>
          <cell r="B1160" t="str">
            <v>Tunisia</v>
          </cell>
          <cell r="C1160" t="str">
            <v>Tunisie</v>
          </cell>
          <cell r="D1160" t="str">
            <v>Túnez</v>
          </cell>
          <cell r="E1160" t="str">
            <v>13</v>
          </cell>
        </row>
        <row r="1161">
          <cell r="A1161">
            <v>732</v>
          </cell>
          <cell r="B1161" t="str">
            <v>Western Sahara</v>
          </cell>
          <cell r="C1161" t="str">
            <v>Sahara occidental</v>
          </cell>
          <cell r="D1161" t="str">
            <v>Sáhara Occidental</v>
          </cell>
          <cell r="E1161" t="str">
            <v>13</v>
          </cell>
        </row>
        <row r="1162">
          <cell r="A1162">
            <v>905</v>
          </cell>
          <cell r="B1162" t="str">
            <v>Other countries of North Africa</v>
          </cell>
          <cell r="C1162" t="str">
            <v>Autres pays Afrique du Nord</v>
          </cell>
          <cell r="D1162" t="str">
            <v>Otros países de África del Norte</v>
          </cell>
          <cell r="E1162" t="str">
            <v>13</v>
          </cell>
        </row>
        <row r="1163">
          <cell r="A1163">
            <v>906</v>
          </cell>
          <cell r="B1163" t="str">
            <v>All countries of North Africa</v>
          </cell>
          <cell r="C1163" t="str">
            <v>Tous pays Afrique du Nord</v>
          </cell>
          <cell r="D1163" t="str">
            <v>Todos los países de África del Norte</v>
          </cell>
          <cell r="E1163" t="str">
            <v>13</v>
          </cell>
        </row>
        <row r="1164">
          <cell r="A1164">
            <v>14000</v>
          </cell>
          <cell r="B1164" t="str">
            <v>SOUTHERN AFRICA</v>
          </cell>
          <cell r="C1164" t="str">
            <v>AFRIQUE AUSTRALE</v>
          </cell>
          <cell r="D1164" t="str">
            <v>ÁFRICA AUSTRAL</v>
          </cell>
          <cell r="E1164" t="str">
            <v>14</v>
          </cell>
        </row>
        <row r="1165">
          <cell r="A1165">
            <v>72</v>
          </cell>
          <cell r="B1165" t="str">
            <v>Botswana</v>
          </cell>
          <cell r="C1165" t="str">
            <v>Botswana</v>
          </cell>
          <cell r="D1165" t="str">
            <v>Botswana</v>
          </cell>
          <cell r="E1165" t="str">
            <v>14</v>
          </cell>
        </row>
        <row r="1166">
          <cell r="A1166">
            <v>426</v>
          </cell>
          <cell r="B1166" t="str">
            <v>Lesotho</v>
          </cell>
          <cell r="C1166" t="str">
            <v>Lesotho</v>
          </cell>
          <cell r="D1166" t="str">
            <v>Lesotho</v>
          </cell>
          <cell r="E1166" t="str">
            <v>14</v>
          </cell>
        </row>
        <row r="1167">
          <cell r="A1167">
            <v>516</v>
          </cell>
          <cell r="B1167" t="str">
            <v>Namibia</v>
          </cell>
          <cell r="C1167" t="str">
            <v>Namibie</v>
          </cell>
          <cell r="D1167" t="str">
            <v>Namibia</v>
          </cell>
          <cell r="E1167" t="str">
            <v>14</v>
          </cell>
        </row>
        <row r="1168">
          <cell r="A1168">
            <v>710</v>
          </cell>
          <cell r="B1168" t="str">
            <v>South Africa</v>
          </cell>
          <cell r="C1168" t="str">
            <v>Afrique du Sud</v>
          </cell>
          <cell r="D1168" t="str">
            <v>Sudáfrica</v>
          </cell>
          <cell r="E1168" t="str">
            <v>14</v>
          </cell>
        </row>
        <row r="1169">
          <cell r="A1169">
            <v>748</v>
          </cell>
          <cell r="B1169" t="str">
            <v>Swaziland</v>
          </cell>
          <cell r="C1169" t="str">
            <v>Swaziland</v>
          </cell>
          <cell r="D1169" t="str">
            <v>Swazilandia</v>
          </cell>
          <cell r="E1169" t="str">
            <v>14</v>
          </cell>
        </row>
        <row r="1170">
          <cell r="A1170">
            <v>907</v>
          </cell>
          <cell r="B1170" t="str">
            <v>Other countries of Southern Africa</v>
          </cell>
          <cell r="C1170" t="str">
            <v>Autres pays Afrique australe</v>
          </cell>
          <cell r="D1170" t="str">
            <v>Otros países de África austral</v>
          </cell>
          <cell r="E1170" t="str">
            <v>14</v>
          </cell>
        </row>
        <row r="1171">
          <cell r="A1171">
            <v>908</v>
          </cell>
          <cell r="B1171" t="str">
            <v>All countries of Southern Africa</v>
          </cell>
          <cell r="C1171" t="str">
            <v>Tous pays Afrique australe</v>
          </cell>
          <cell r="D1171" t="str">
            <v>Todos los países de África austral</v>
          </cell>
          <cell r="E1171" t="str">
            <v>14</v>
          </cell>
        </row>
        <row r="1172">
          <cell r="A1172">
            <v>15000</v>
          </cell>
          <cell r="B1172" t="str">
            <v>WEST AFRICA</v>
          </cell>
          <cell r="C1172" t="str">
            <v>AFRIQUE OCCIDENTALE</v>
          </cell>
          <cell r="D1172" t="str">
            <v>ÁFRICA OCCIDENTAL</v>
          </cell>
          <cell r="E1172" t="str">
            <v>15</v>
          </cell>
        </row>
        <row r="1173">
          <cell r="A1173">
            <v>204</v>
          </cell>
          <cell r="B1173" t="str">
            <v>Benin</v>
          </cell>
          <cell r="C1173" t="str">
            <v>Bénin</v>
          </cell>
          <cell r="D1173" t="str">
            <v>Benin</v>
          </cell>
          <cell r="E1173" t="str">
            <v>15</v>
          </cell>
        </row>
        <row r="1174">
          <cell r="A1174">
            <v>854</v>
          </cell>
          <cell r="B1174" t="str">
            <v>Burkina Faso</v>
          </cell>
          <cell r="C1174" t="str">
            <v>Burkina Faso</v>
          </cell>
          <cell r="D1174" t="str">
            <v>Burkina Faso</v>
          </cell>
          <cell r="E1174" t="str">
            <v>15</v>
          </cell>
        </row>
        <row r="1175">
          <cell r="A1175">
            <v>132</v>
          </cell>
          <cell r="B1175" t="str">
            <v>Cabo Verde</v>
          </cell>
          <cell r="C1175" t="str">
            <v>Cabo Verde</v>
          </cell>
          <cell r="D1175" t="str">
            <v>Cabo Verde</v>
          </cell>
          <cell r="E1175" t="str">
            <v>15</v>
          </cell>
        </row>
        <row r="1176">
          <cell r="A1176">
            <v>384</v>
          </cell>
          <cell r="B1176" t="str">
            <v>Côte d'Ivoire</v>
          </cell>
          <cell r="C1176" t="str">
            <v>Côte d'Ivoire</v>
          </cell>
          <cell r="D1176" t="str">
            <v>Côte d'Ivoire</v>
          </cell>
          <cell r="E1176" t="str">
            <v>15</v>
          </cell>
        </row>
        <row r="1177">
          <cell r="A1177">
            <v>270</v>
          </cell>
          <cell r="B1177" t="str">
            <v>Gambia</v>
          </cell>
          <cell r="C1177" t="str">
            <v>Gambie</v>
          </cell>
          <cell r="D1177" t="str">
            <v>Gambia</v>
          </cell>
          <cell r="E1177" t="str">
            <v>15</v>
          </cell>
        </row>
        <row r="1178">
          <cell r="A1178">
            <v>288</v>
          </cell>
          <cell r="B1178" t="str">
            <v>Ghana</v>
          </cell>
          <cell r="C1178" t="str">
            <v>Ghana</v>
          </cell>
          <cell r="D1178" t="str">
            <v>Ghana</v>
          </cell>
          <cell r="E1178" t="str">
            <v>15</v>
          </cell>
        </row>
        <row r="1179">
          <cell r="A1179">
            <v>324</v>
          </cell>
          <cell r="B1179" t="str">
            <v>Guinea</v>
          </cell>
          <cell r="C1179" t="str">
            <v>Guinée</v>
          </cell>
          <cell r="D1179" t="str">
            <v>Guinea</v>
          </cell>
          <cell r="E1179" t="str">
            <v>15</v>
          </cell>
        </row>
        <row r="1180">
          <cell r="A1180">
            <v>624</v>
          </cell>
          <cell r="B1180" t="str">
            <v>Guinea-Bissau</v>
          </cell>
          <cell r="C1180" t="str">
            <v>Guinée-Bissau</v>
          </cell>
          <cell r="D1180" t="str">
            <v>Guinea-Bissau</v>
          </cell>
          <cell r="E1180" t="str">
            <v>15</v>
          </cell>
        </row>
        <row r="1181">
          <cell r="A1181">
            <v>430</v>
          </cell>
          <cell r="B1181" t="str">
            <v>Liberia</v>
          </cell>
          <cell r="C1181" t="str">
            <v>Libéria</v>
          </cell>
          <cell r="D1181" t="str">
            <v>Liberia</v>
          </cell>
          <cell r="E1181" t="str">
            <v>15</v>
          </cell>
        </row>
        <row r="1182">
          <cell r="A1182">
            <v>466</v>
          </cell>
          <cell r="B1182" t="str">
            <v>Mali</v>
          </cell>
          <cell r="C1182" t="str">
            <v>Mali</v>
          </cell>
          <cell r="D1182" t="str">
            <v>Malí</v>
          </cell>
          <cell r="E1182" t="str">
            <v>15</v>
          </cell>
        </row>
        <row r="1183">
          <cell r="A1183">
            <v>478</v>
          </cell>
          <cell r="B1183" t="str">
            <v>Mauritania</v>
          </cell>
          <cell r="C1183" t="str">
            <v>Mauritanie</v>
          </cell>
          <cell r="D1183" t="str">
            <v>Mauritania</v>
          </cell>
          <cell r="E1183" t="str">
            <v>15</v>
          </cell>
        </row>
        <row r="1184">
          <cell r="A1184">
            <v>562</v>
          </cell>
          <cell r="B1184" t="str">
            <v>Niger</v>
          </cell>
          <cell r="C1184" t="str">
            <v>Niger</v>
          </cell>
          <cell r="D1184" t="str">
            <v>Níger</v>
          </cell>
          <cell r="E1184" t="str">
            <v>15</v>
          </cell>
        </row>
        <row r="1185">
          <cell r="A1185">
            <v>566</v>
          </cell>
          <cell r="B1185" t="str">
            <v>Nigeria</v>
          </cell>
          <cell r="C1185" t="str">
            <v>Nigéria</v>
          </cell>
          <cell r="D1185" t="str">
            <v>Nigeria</v>
          </cell>
          <cell r="E1185" t="str">
            <v>15</v>
          </cell>
        </row>
        <row r="1186">
          <cell r="A1186">
            <v>654</v>
          </cell>
          <cell r="B1186" t="str">
            <v>Saint Helena</v>
          </cell>
          <cell r="C1186" t="str">
            <v>Sainte-Hélène</v>
          </cell>
          <cell r="D1186" t="str">
            <v>Santa Elena</v>
          </cell>
          <cell r="E1186" t="str">
            <v>15</v>
          </cell>
        </row>
        <row r="1187">
          <cell r="A1187">
            <v>686</v>
          </cell>
          <cell r="B1187" t="str">
            <v>Senegal</v>
          </cell>
          <cell r="C1187" t="str">
            <v>Sénégal</v>
          </cell>
          <cell r="D1187" t="str">
            <v>Senegal</v>
          </cell>
          <cell r="E1187" t="str">
            <v>15</v>
          </cell>
        </row>
        <row r="1188">
          <cell r="A1188">
            <v>694</v>
          </cell>
          <cell r="B1188" t="str">
            <v>Sierra Leone</v>
          </cell>
          <cell r="C1188" t="str">
            <v>Sierra Leone</v>
          </cell>
          <cell r="D1188" t="str">
            <v>Sierra Leona</v>
          </cell>
          <cell r="E1188" t="str">
            <v>15</v>
          </cell>
        </row>
        <row r="1189">
          <cell r="A1189">
            <v>768</v>
          </cell>
          <cell r="B1189" t="str">
            <v>Togo</v>
          </cell>
          <cell r="C1189" t="str">
            <v>Togo</v>
          </cell>
          <cell r="D1189" t="str">
            <v>Togo</v>
          </cell>
          <cell r="E1189" t="str">
            <v>15</v>
          </cell>
        </row>
        <row r="1190">
          <cell r="A1190">
            <v>909</v>
          </cell>
          <cell r="B1190" t="str">
            <v>Other countries of West Africa</v>
          </cell>
          <cell r="C1190" t="str">
            <v>Autres pays Afrique occidentale</v>
          </cell>
          <cell r="D1190" t="str">
            <v>Otros países de África occidental</v>
          </cell>
          <cell r="E1190" t="str">
            <v>15</v>
          </cell>
        </row>
        <row r="1191">
          <cell r="A1191">
            <v>910</v>
          </cell>
          <cell r="B1191" t="str">
            <v>All countries of West Africa</v>
          </cell>
          <cell r="C1191" t="str">
            <v>Tous pays Afrique occidentale</v>
          </cell>
          <cell r="D1191" t="str">
            <v>Todos los países de África occidental</v>
          </cell>
          <cell r="E1191" t="str">
            <v>15</v>
          </cell>
        </row>
        <row r="1192">
          <cell r="A1192">
            <v>16000</v>
          </cell>
          <cell r="B1192" t="str">
            <v>OTHER AFRICA</v>
          </cell>
          <cell r="C1192" t="str">
            <v>AUTRES AFRIQUE</v>
          </cell>
          <cell r="D1192" t="str">
            <v>OTROS ÁFRICA</v>
          </cell>
          <cell r="E1192" t="str">
            <v>16</v>
          </cell>
        </row>
        <row r="1193">
          <cell r="A1193">
            <v>911</v>
          </cell>
          <cell r="B1193" t="str">
            <v>Other countries of Africa</v>
          </cell>
          <cell r="C1193" t="str">
            <v>Autres pays d'Afrique</v>
          </cell>
          <cell r="D1193" t="str">
            <v>Otros países de África</v>
          </cell>
          <cell r="E1193" t="str">
            <v>16</v>
          </cell>
        </row>
        <row r="1194">
          <cell r="A1194">
            <v>912</v>
          </cell>
          <cell r="B1194" t="str">
            <v>All countries of Africa</v>
          </cell>
          <cell r="C1194" t="str">
            <v>Tous les pays d'Afrique</v>
          </cell>
          <cell r="D1194" t="str">
            <v>Todos los países de África</v>
          </cell>
          <cell r="E1194" t="str">
            <v>16</v>
          </cell>
        </row>
        <row r="1195">
          <cell r="A1195">
            <v>20000</v>
          </cell>
          <cell r="B1195" t="str">
            <v>AMERICAS</v>
          </cell>
          <cell r="C1195" t="str">
            <v>AMERIQUES</v>
          </cell>
          <cell r="D1195" t="str">
            <v>AMERICAS</v>
          </cell>
          <cell r="E1195" t="str">
            <v>20</v>
          </cell>
        </row>
        <row r="1196">
          <cell r="A1196">
            <v>21000</v>
          </cell>
          <cell r="B1196" t="str">
            <v>CARIBBEAN</v>
          </cell>
          <cell r="C1196" t="str">
            <v>CARAÏBES</v>
          </cell>
          <cell r="D1196" t="str">
            <v>EL CARIBE</v>
          </cell>
          <cell r="E1196" t="str">
            <v>21</v>
          </cell>
        </row>
        <row r="1197">
          <cell r="A1197">
            <v>660</v>
          </cell>
          <cell r="B1197" t="str">
            <v>Anguilla</v>
          </cell>
          <cell r="C1197" t="str">
            <v>Anguilla</v>
          </cell>
          <cell r="D1197" t="str">
            <v>Anguila</v>
          </cell>
          <cell r="E1197" t="str">
            <v>21</v>
          </cell>
        </row>
        <row r="1198">
          <cell r="A1198">
            <v>28</v>
          </cell>
          <cell r="B1198" t="str">
            <v>Antigua and Barbuda</v>
          </cell>
          <cell r="C1198" t="str">
            <v>Antigua-et-Barbuda</v>
          </cell>
          <cell r="D1198" t="str">
            <v>Antigua y Barbuda</v>
          </cell>
          <cell r="E1198" t="str">
            <v>21</v>
          </cell>
        </row>
        <row r="1199">
          <cell r="A1199">
            <v>533</v>
          </cell>
          <cell r="B1199" t="str">
            <v>Aruba</v>
          </cell>
          <cell r="C1199" t="str">
            <v>Aruba</v>
          </cell>
          <cell r="D1199" t="str">
            <v>Aruba</v>
          </cell>
          <cell r="E1199" t="str">
            <v>21</v>
          </cell>
        </row>
        <row r="1200">
          <cell r="A1200">
            <v>44</v>
          </cell>
          <cell r="B1200" t="str">
            <v>Bahamas</v>
          </cell>
          <cell r="C1200" t="str">
            <v>Bahamas</v>
          </cell>
          <cell r="D1200" t="str">
            <v>Bahamas</v>
          </cell>
          <cell r="E1200" t="str">
            <v>21</v>
          </cell>
        </row>
        <row r="1201">
          <cell r="A1201">
            <v>52</v>
          </cell>
          <cell r="B1201" t="str">
            <v>Barbados</v>
          </cell>
          <cell r="C1201" t="str">
            <v>Barbade</v>
          </cell>
          <cell r="D1201" t="str">
            <v>Barbados</v>
          </cell>
          <cell r="E1201" t="str">
            <v>21</v>
          </cell>
        </row>
        <row r="1202">
          <cell r="A1202">
            <v>60</v>
          </cell>
          <cell r="B1202" t="str">
            <v>Bermuda</v>
          </cell>
          <cell r="C1202" t="str">
            <v>Bermudes</v>
          </cell>
          <cell r="D1202" t="str">
            <v>Bermudas</v>
          </cell>
          <cell r="E1202" t="str">
            <v>21</v>
          </cell>
        </row>
        <row r="1203">
          <cell r="A1203">
            <v>534</v>
          </cell>
          <cell r="B1203" t="str">
            <v>Bonaire</v>
          </cell>
          <cell r="C1203" t="str">
            <v>Bonaire</v>
          </cell>
          <cell r="D1203" t="str">
            <v>Bonaire</v>
          </cell>
          <cell r="E1203" t="str">
            <v>21</v>
          </cell>
        </row>
        <row r="1204">
          <cell r="A1204">
            <v>92</v>
          </cell>
          <cell r="B1204" t="str">
            <v>British Virgin Islands</v>
          </cell>
          <cell r="C1204" t="str">
            <v>Îles Vierges britanniques</v>
          </cell>
          <cell r="D1204" t="str">
            <v>Islas Vírgenes Británicas</v>
          </cell>
          <cell r="E1204" t="str">
            <v>21</v>
          </cell>
        </row>
        <row r="1205">
          <cell r="A1205">
            <v>136</v>
          </cell>
          <cell r="B1205" t="str">
            <v>Cayman Islands</v>
          </cell>
          <cell r="C1205" t="str">
            <v>Îles Caïmanes</v>
          </cell>
          <cell r="D1205" t="str">
            <v>Islas Caimán</v>
          </cell>
          <cell r="E1205" t="str">
            <v>21</v>
          </cell>
        </row>
        <row r="1206">
          <cell r="A1206">
            <v>192</v>
          </cell>
          <cell r="B1206" t="str">
            <v>Cuba</v>
          </cell>
          <cell r="C1206" t="str">
            <v>Cuba</v>
          </cell>
          <cell r="D1206" t="str">
            <v>Cuba</v>
          </cell>
          <cell r="E1206" t="str">
            <v>21</v>
          </cell>
        </row>
        <row r="1207">
          <cell r="A1207">
            <v>535</v>
          </cell>
          <cell r="B1207" t="str">
            <v>Curaçao</v>
          </cell>
          <cell r="C1207" t="str">
            <v>Curaçao</v>
          </cell>
          <cell r="D1207" t="str">
            <v>Curaçao</v>
          </cell>
          <cell r="E1207" t="str">
            <v>21</v>
          </cell>
        </row>
        <row r="1208">
          <cell r="A1208">
            <v>212</v>
          </cell>
          <cell r="B1208" t="str">
            <v>Dominica</v>
          </cell>
          <cell r="C1208" t="str">
            <v>Dominique</v>
          </cell>
          <cell r="D1208" t="str">
            <v>Dominica</v>
          </cell>
          <cell r="E1208" t="str">
            <v>21</v>
          </cell>
        </row>
        <row r="1209">
          <cell r="A1209">
            <v>214</v>
          </cell>
          <cell r="B1209" t="str">
            <v>Dominican Republic</v>
          </cell>
          <cell r="C1209" t="str">
            <v>République dominicaine</v>
          </cell>
          <cell r="D1209" t="str">
            <v>República Dominicana</v>
          </cell>
          <cell r="E1209" t="str">
            <v>21</v>
          </cell>
        </row>
        <row r="1210">
          <cell r="A1210">
            <v>308</v>
          </cell>
          <cell r="B1210" t="str">
            <v>Grenada</v>
          </cell>
          <cell r="C1210" t="str">
            <v>Grenade</v>
          </cell>
          <cell r="D1210" t="str">
            <v>Granada</v>
          </cell>
          <cell r="E1210" t="str">
            <v>21</v>
          </cell>
        </row>
        <row r="1211">
          <cell r="A1211">
            <v>312</v>
          </cell>
          <cell r="B1211" t="str">
            <v>Guadeloupe</v>
          </cell>
          <cell r="C1211" t="str">
            <v>Guadeloupe</v>
          </cell>
          <cell r="D1211" t="str">
            <v>Guadalupe</v>
          </cell>
          <cell r="E1211" t="str">
            <v>21</v>
          </cell>
        </row>
        <row r="1212">
          <cell r="A1212">
            <v>332</v>
          </cell>
          <cell r="B1212" t="str">
            <v>Haiti</v>
          </cell>
          <cell r="C1212" t="str">
            <v>Haïti</v>
          </cell>
          <cell r="D1212" t="str">
            <v>Haití</v>
          </cell>
          <cell r="E1212" t="str">
            <v>21</v>
          </cell>
        </row>
        <row r="1213">
          <cell r="A1213">
            <v>388</v>
          </cell>
          <cell r="B1213" t="str">
            <v>Jamaica</v>
          </cell>
          <cell r="C1213" t="str">
            <v>Jamaïque</v>
          </cell>
          <cell r="D1213" t="str">
            <v>Jamaica</v>
          </cell>
          <cell r="E1213" t="str">
            <v>21</v>
          </cell>
        </row>
        <row r="1214">
          <cell r="A1214">
            <v>474</v>
          </cell>
          <cell r="B1214" t="str">
            <v>Martinique</v>
          </cell>
          <cell r="C1214" t="str">
            <v>Martinique</v>
          </cell>
          <cell r="D1214" t="str">
            <v>Martinica</v>
          </cell>
          <cell r="E1214" t="str">
            <v>21</v>
          </cell>
        </row>
        <row r="1215">
          <cell r="A1215">
            <v>500</v>
          </cell>
          <cell r="B1215" t="str">
            <v>Montserrat</v>
          </cell>
          <cell r="C1215" t="str">
            <v>Montserrat</v>
          </cell>
          <cell r="D1215" t="str">
            <v>Montserrat</v>
          </cell>
          <cell r="E1215" t="str">
            <v>21</v>
          </cell>
        </row>
        <row r="1216">
          <cell r="A1216">
            <v>530</v>
          </cell>
          <cell r="B1216" t="str">
            <v>Netherlands Antilles</v>
          </cell>
          <cell r="C1216" t="str">
            <v>Antilles néerlandaises</v>
          </cell>
          <cell r="D1216" t="str">
            <v>Antillas Neerlandesas</v>
          </cell>
          <cell r="E1216" t="str">
            <v>21</v>
          </cell>
        </row>
        <row r="1217">
          <cell r="A1217">
            <v>630</v>
          </cell>
          <cell r="B1217" t="str">
            <v>Puerto Rico</v>
          </cell>
          <cell r="C1217" t="str">
            <v>Porto Rico</v>
          </cell>
          <cell r="D1217" t="str">
            <v>Puerto Rico</v>
          </cell>
          <cell r="E1217" t="str">
            <v>21</v>
          </cell>
        </row>
        <row r="1218">
          <cell r="A1218">
            <v>461</v>
          </cell>
          <cell r="B1218" t="str">
            <v>Saba</v>
          </cell>
          <cell r="C1218" t="str">
            <v>Saba</v>
          </cell>
          <cell r="D1218" t="str">
            <v>Saba</v>
          </cell>
          <cell r="E1218" t="str">
            <v>21</v>
          </cell>
        </row>
        <row r="1219">
          <cell r="A1219">
            <v>659</v>
          </cell>
          <cell r="B1219" t="str">
            <v>Saint Kitts and Nevis</v>
          </cell>
          <cell r="C1219" t="str">
            <v>Saint-Kitts-et-Nevis</v>
          </cell>
          <cell r="D1219" t="str">
            <v>Saint Kitts y Nevis</v>
          </cell>
          <cell r="E1219" t="str">
            <v>21</v>
          </cell>
        </row>
        <row r="1220">
          <cell r="A1220">
            <v>662</v>
          </cell>
          <cell r="B1220" t="str">
            <v>Saint Lucia</v>
          </cell>
          <cell r="C1220" t="str">
            <v>Sainte-Lucie</v>
          </cell>
          <cell r="D1220" t="str">
            <v>Santa Lucía</v>
          </cell>
          <cell r="E1220" t="str">
            <v>21</v>
          </cell>
        </row>
        <row r="1221">
          <cell r="A1221">
            <v>670</v>
          </cell>
          <cell r="B1221" t="str">
            <v>Saint Vincent and the Grenadines</v>
          </cell>
          <cell r="C1221" t="str">
            <v>Saint-Vincent-et-les Grenadines</v>
          </cell>
          <cell r="D1221" t="str">
            <v>San Vicente y las Granadinas</v>
          </cell>
          <cell r="E1221" t="str">
            <v>21</v>
          </cell>
        </row>
        <row r="1222">
          <cell r="A1222">
            <v>658</v>
          </cell>
          <cell r="B1222" t="str">
            <v>Sint Eustatius</v>
          </cell>
          <cell r="C1222" t="str">
            <v>Saint-Eustache</v>
          </cell>
          <cell r="D1222" t="str">
            <v>San Eustaquio</v>
          </cell>
          <cell r="E1222" t="str">
            <v>21</v>
          </cell>
        </row>
        <row r="1223">
          <cell r="A1223">
            <v>663</v>
          </cell>
          <cell r="B1223" t="str">
            <v>Sint Maarten (Dutch part)</v>
          </cell>
          <cell r="C1223" t="str">
            <v>Sint Maarten (Partie Néerlandaise)</v>
          </cell>
          <cell r="D1223" t="str">
            <v>Sint Maarten (Parte de los Países Bajos)</v>
          </cell>
          <cell r="E1223" t="str">
            <v>21</v>
          </cell>
        </row>
        <row r="1224">
          <cell r="A1224">
            <v>780</v>
          </cell>
          <cell r="B1224" t="str">
            <v>Trinidad and Tobago</v>
          </cell>
          <cell r="C1224" t="str">
            <v>Trinité-et-Tobago</v>
          </cell>
          <cell r="D1224" t="str">
            <v>Trinidad y Tabago</v>
          </cell>
          <cell r="E1224" t="str">
            <v>21</v>
          </cell>
        </row>
        <row r="1225">
          <cell r="A1225">
            <v>796</v>
          </cell>
          <cell r="B1225" t="str">
            <v>Turks and Caicos Islands</v>
          </cell>
          <cell r="C1225" t="str">
            <v>Îles Turques et Caïques</v>
          </cell>
          <cell r="D1225" t="str">
            <v>Islas Turcas y Caicos</v>
          </cell>
          <cell r="E1225" t="str">
            <v>21</v>
          </cell>
        </row>
        <row r="1226">
          <cell r="A1226">
            <v>850</v>
          </cell>
          <cell r="B1226" t="str">
            <v>United States Virgin Islands</v>
          </cell>
          <cell r="C1226" t="str">
            <v>Îles Vierges américaines</v>
          </cell>
          <cell r="D1226" t="str">
            <v>Islas Vírgenes Americanas</v>
          </cell>
          <cell r="E1226" t="str">
            <v>21</v>
          </cell>
        </row>
        <row r="1227">
          <cell r="A1227">
            <v>883</v>
          </cell>
          <cell r="B1227" t="str">
            <v>Windward Islands</v>
          </cell>
          <cell r="C1227" t="str">
            <v>Îles Windward</v>
          </cell>
          <cell r="D1227" t="str">
            <v>Islas Windward</v>
          </cell>
          <cell r="E1227" t="str">
            <v>21</v>
          </cell>
        </row>
        <row r="1228">
          <cell r="A1228">
            <v>920</v>
          </cell>
          <cell r="B1228" t="str">
            <v>Other countries of the Caribbean</v>
          </cell>
          <cell r="C1228" t="str">
            <v>Autres pays Caraïbes</v>
          </cell>
          <cell r="D1228" t="str">
            <v>Otros países del Caribe</v>
          </cell>
          <cell r="E1228" t="str">
            <v>21</v>
          </cell>
        </row>
        <row r="1229">
          <cell r="A1229">
            <v>922</v>
          </cell>
          <cell r="B1229" t="str">
            <v>All countries of the Caribbean</v>
          </cell>
          <cell r="C1229" t="str">
            <v>Tous pays Caraïbes</v>
          </cell>
          <cell r="D1229" t="str">
            <v>Todos los países del Caribe</v>
          </cell>
          <cell r="E1229" t="str">
            <v>21</v>
          </cell>
        </row>
        <row r="1230">
          <cell r="A1230">
            <v>22000</v>
          </cell>
          <cell r="B1230" t="str">
            <v>CENTRAL AMERICA</v>
          </cell>
          <cell r="C1230" t="str">
            <v>AMÉRIQUE CENTRALE</v>
          </cell>
          <cell r="D1230" t="str">
            <v>AMÉRICA CENTRAL</v>
          </cell>
          <cell r="E1230" t="str">
            <v>22</v>
          </cell>
        </row>
        <row r="1231">
          <cell r="A1231">
            <v>84</v>
          </cell>
          <cell r="B1231" t="str">
            <v>Belize</v>
          </cell>
          <cell r="C1231" t="str">
            <v>Belize</v>
          </cell>
          <cell r="D1231" t="str">
            <v>Belice</v>
          </cell>
          <cell r="E1231" t="str">
            <v>22</v>
          </cell>
        </row>
        <row r="1232">
          <cell r="A1232">
            <v>188</v>
          </cell>
          <cell r="B1232" t="str">
            <v>Costa Rica</v>
          </cell>
          <cell r="C1232" t="str">
            <v>Costa Rica</v>
          </cell>
          <cell r="D1232" t="str">
            <v>Costa Rica</v>
          </cell>
          <cell r="E1232" t="str">
            <v>22</v>
          </cell>
        </row>
        <row r="1233">
          <cell r="A1233">
            <v>222</v>
          </cell>
          <cell r="B1233" t="str">
            <v>El Salvador</v>
          </cell>
          <cell r="C1233" t="str">
            <v>El Salvador</v>
          </cell>
          <cell r="D1233" t="str">
            <v>El Salvador</v>
          </cell>
          <cell r="E1233" t="str">
            <v>22</v>
          </cell>
        </row>
        <row r="1234">
          <cell r="A1234">
            <v>320</v>
          </cell>
          <cell r="B1234" t="str">
            <v>Guatemala</v>
          </cell>
          <cell r="C1234" t="str">
            <v>Guatemala</v>
          </cell>
          <cell r="D1234" t="str">
            <v>Guatemala</v>
          </cell>
          <cell r="E1234" t="str">
            <v>22</v>
          </cell>
        </row>
        <row r="1235">
          <cell r="A1235">
            <v>340</v>
          </cell>
          <cell r="B1235" t="str">
            <v>Honduras</v>
          </cell>
          <cell r="C1235" t="str">
            <v>Honduras</v>
          </cell>
          <cell r="D1235" t="str">
            <v>Honduras</v>
          </cell>
          <cell r="E1235" t="str">
            <v>22</v>
          </cell>
        </row>
        <row r="1236">
          <cell r="A1236">
            <v>558</v>
          </cell>
          <cell r="B1236" t="str">
            <v>Nicaragua</v>
          </cell>
          <cell r="C1236" t="str">
            <v>Nicaragua</v>
          </cell>
          <cell r="D1236" t="str">
            <v>Nicaragua</v>
          </cell>
          <cell r="E1236" t="str">
            <v>22</v>
          </cell>
        </row>
        <row r="1237">
          <cell r="A1237">
            <v>591</v>
          </cell>
          <cell r="B1237" t="str">
            <v>Panama</v>
          </cell>
          <cell r="C1237" t="str">
            <v>Panama</v>
          </cell>
          <cell r="D1237" t="str">
            <v>Panamá</v>
          </cell>
          <cell r="E1237" t="str">
            <v>22</v>
          </cell>
        </row>
        <row r="1238">
          <cell r="A1238">
            <v>923</v>
          </cell>
          <cell r="B1238" t="str">
            <v>Other countries of Central America</v>
          </cell>
          <cell r="C1238" t="str">
            <v>Autres pays Amérique centrale</v>
          </cell>
          <cell r="D1238" t="str">
            <v>Otros países de América central</v>
          </cell>
          <cell r="E1238" t="str">
            <v>22</v>
          </cell>
        </row>
        <row r="1239">
          <cell r="A1239">
            <v>924</v>
          </cell>
          <cell r="B1239" t="str">
            <v>All countries of Central America</v>
          </cell>
          <cell r="C1239" t="str">
            <v>Tous pays Amérique centrale</v>
          </cell>
          <cell r="D1239" t="str">
            <v>Todos los países de América central</v>
          </cell>
          <cell r="E1239" t="str">
            <v>22</v>
          </cell>
        </row>
        <row r="1240">
          <cell r="A1240">
            <v>23000</v>
          </cell>
          <cell r="B1240" t="str">
            <v>NORTH AMERICA</v>
          </cell>
          <cell r="C1240" t="str">
            <v>AMÉRIQUE DU NORD</v>
          </cell>
          <cell r="D1240" t="str">
            <v>AMÉRICA DEL NORTE</v>
          </cell>
          <cell r="E1240" t="str">
            <v>23</v>
          </cell>
        </row>
        <row r="1241">
          <cell r="A1241">
            <v>124</v>
          </cell>
          <cell r="B1241" t="str">
            <v>Canada</v>
          </cell>
          <cell r="C1241" t="str">
            <v>Canada</v>
          </cell>
          <cell r="D1241" t="str">
            <v>Canadá</v>
          </cell>
          <cell r="E1241" t="str">
            <v>23</v>
          </cell>
        </row>
        <row r="1242">
          <cell r="A1242">
            <v>304</v>
          </cell>
          <cell r="B1242" t="str">
            <v>Greenland</v>
          </cell>
          <cell r="C1242" t="str">
            <v>Groenland</v>
          </cell>
          <cell r="D1242" t="str">
            <v>Groenlandia</v>
          </cell>
          <cell r="E1242" t="str">
            <v>23</v>
          </cell>
        </row>
        <row r="1243">
          <cell r="A1243">
            <v>484</v>
          </cell>
          <cell r="B1243" t="str">
            <v>Mexico</v>
          </cell>
          <cell r="C1243" t="str">
            <v>Mexique</v>
          </cell>
          <cell r="D1243" t="str">
            <v>México</v>
          </cell>
          <cell r="E1243" t="str">
            <v>23</v>
          </cell>
        </row>
        <row r="1244">
          <cell r="A1244">
            <v>666</v>
          </cell>
          <cell r="B1244" t="str">
            <v>Saint Pierre and Miquelon</v>
          </cell>
          <cell r="C1244" t="str">
            <v>Saint-Pierre-et-Miquelon</v>
          </cell>
          <cell r="D1244" t="str">
            <v>Saint Pierre y Miquelon</v>
          </cell>
          <cell r="E1244" t="str">
            <v>23</v>
          </cell>
        </row>
        <row r="1245">
          <cell r="A1245">
            <v>840</v>
          </cell>
          <cell r="B1245" t="str">
            <v>United States of America</v>
          </cell>
          <cell r="C1245" t="str">
            <v>États-Unis d'Amérique</v>
          </cell>
          <cell r="D1245" t="str">
            <v>Estados Unidos de América</v>
          </cell>
          <cell r="E1245" t="str">
            <v>23</v>
          </cell>
        </row>
        <row r="1246">
          <cell r="A1246">
            <v>900</v>
          </cell>
          <cell r="B1246" t="str">
            <v>Hawaii, USA</v>
          </cell>
          <cell r="C1246" t="str">
            <v>Hawaii (EU)</v>
          </cell>
          <cell r="D1246" t="str">
            <v>Hawaii (EEUU)</v>
          </cell>
          <cell r="E1246" t="str">
            <v>23</v>
          </cell>
        </row>
        <row r="1247">
          <cell r="A1247">
            <v>992</v>
          </cell>
          <cell r="B1247" t="str">
            <v>Canada, United States</v>
          </cell>
          <cell r="C1247" t="str">
            <v>Canada, États-Unis</v>
          </cell>
          <cell r="D1247" t="str">
            <v>Canadá, Estados Unidos</v>
          </cell>
          <cell r="E1247" t="str">
            <v>23</v>
          </cell>
        </row>
        <row r="1248">
          <cell r="A1248">
            <v>926</v>
          </cell>
          <cell r="B1248" t="str">
            <v>Other countries of North America</v>
          </cell>
          <cell r="C1248" t="str">
            <v>Autres pays Amérique du Nord</v>
          </cell>
          <cell r="D1248" t="str">
            <v>Otros países de América del Norte</v>
          </cell>
          <cell r="E1248" t="str">
            <v>23</v>
          </cell>
        </row>
        <row r="1249">
          <cell r="A1249">
            <v>927</v>
          </cell>
          <cell r="B1249" t="str">
            <v>All countries of North America</v>
          </cell>
          <cell r="C1249" t="str">
            <v>Tous pays Amérique du Nord</v>
          </cell>
          <cell r="D1249" t="str">
            <v>Todos los países América del Norte</v>
          </cell>
          <cell r="E1249" t="str">
            <v>23</v>
          </cell>
        </row>
        <row r="1250">
          <cell r="A1250">
            <v>24000</v>
          </cell>
          <cell r="B1250" t="str">
            <v>SOUTH AMERICA</v>
          </cell>
          <cell r="C1250" t="str">
            <v>AMÉRIQUE DU SUD</v>
          </cell>
          <cell r="D1250" t="str">
            <v>AMÉRICA DEL SUR</v>
          </cell>
          <cell r="E1250" t="str">
            <v>24</v>
          </cell>
        </row>
        <row r="1251">
          <cell r="A1251">
            <v>32</v>
          </cell>
          <cell r="B1251" t="str">
            <v>Argentina</v>
          </cell>
          <cell r="C1251" t="str">
            <v>Argentine</v>
          </cell>
          <cell r="D1251" t="str">
            <v>Argentina</v>
          </cell>
          <cell r="E1251" t="str">
            <v>24</v>
          </cell>
        </row>
        <row r="1252">
          <cell r="A1252">
            <v>68</v>
          </cell>
          <cell r="B1252" t="str">
            <v>Bolivia, Plurinational State of</v>
          </cell>
          <cell r="C1252" t="str">
            <v>Bolivie (État plurinational de)</v>
          </cell>
          <cell r="D1252" t="str">
            <v>Bolivia (Estado Plurinacional de)</v>
          </cell>
          <cell r="E1252" t="str">
            <v>24</v>
          </cell>
        </row>
        <row r="1253">
          <cell r="A1253">
            <v>76</v>
          </cell>
          <cell r="B1253" t="str">
            <v>Brazil</v>
          </cell>
          <cell r="C1253" t="str">
            <v>Brésil</v>
          </cell>
          <cell r="D1253" t="str">
            <v>Brasil</v>
          </cell>
          <cell r="E1253" t="str">
            <v>24</v>
          </cell>
        </row>
        <row r="1254">
          <cell r="A1254">
            <v>152</v>
          </cell>
          <cell r="B1254" t="str">
            <v>Chile</v>
          </cell>
          <cell r="C1254" t="str">
            <v>Chili</v>
          </cell>
          <cell r="D1254" t="str">
            <v>Chile</v>
          </cell>
          <cell r="E1254" t="str">
            <v>24</v>
          </cell>
        </row>
        <row r="1255">
          <cell r="A1255">
            <v>170</v>
          </cell>
          <cell r="B1255" t="str">
            <v>Colombia</v>
          </cell>
          <cell r="C1255" t="str">
            <v>Colombie</v>
          </cell>
          <cell r="D1255" t="str">
            <v>Colombia</v>
          </cell>
          <cell r="E1255" t="str">
            <v>24</v>
          </cell>
        </row>
        <row r="1256">
          <cell r="A1256">
            <v>218</v>
          </cell>
          <cell r="B1256" t="str">
            <v>Ecuador</v>
          </cell>
          <cell r="C1256" t="str">
            <v>Équateur</v>
          </cell>
          <cell r="D1256" t="str">
            <v>Ecuador</v>
          </cell>
          <cell r="E1256" t="str">
            <v>24</v>
          </cell>
        </row>
        <row r="1257">
          <cell r="A1257">
            <v>238</v>
          </cell>
          <cell r="B1257" t="str">
            <v>Falkland Islands (Malvinas)</v>
          </cell>
          <cell r="C1257" t="str">
            <v>Îles Falkland (Malvinas)</v>
          </cell>
          <cell r="D1257" t="str">
            <v>Islas Malvinas (Falkland)</v>
          </cell>
          <cell r="E1257" t="str">
            <v>24</v>
          </cell>
        </row>
        <row r="1258">
          <cell r="A1258">
            <v>254</v>
          </cell>
          <cell r="B1258" t="str">
            <v>French Guiana</v>
          </cell>
          <cell r="C1258" t="str">
            <v>Guyane française</v>
          </cell>
          <cell r="D1258" t="str">
            <v>Guyana Francesa</v>
          </cell>
          <cell r="E1258" t="str">
            <v>24</v>
          </cell>
        </row>
        <row r="1259">
          <cell r="A1259">
            <v>328</v>
          </cell>
          <cell r="B1259" t="str">
            <v>Guyana</v>
          </cell>
          <cell r="C1259" t="str">
            <v>Guyane</v>
          </cell>
          <cell r="D1259" t="str">
            <v>Guyana</v>
          </cell>
          <cell r="E1259" t="str">
            <v>24</v>
          </cell>
        </row>
        <row r="1260">
          <cell r="A1260">
            <v>600</v>
          </cell>
          <cell r="B1260" t="str">
            <v>Paraguay</v>
          </cell>
          <cell r="C1260" t="str">
            <v>Paraguay</v>
          </cell>
          <cell r="D1260" t="str">
            <v>Paraguay</v>
          </cell>
          <cell r="E1260" t="str">
            <v>24</v>
          </cell>
        </row>
        <row r="1261">
          <cell r="A1261">
            <v>604</v>
          </cell>
          <cell r="B1261" t="str">
            <v>Peru</v>
          </cell>
          <cell r="C1261" t="str">
            <v>Pérou</v>
          </cell>
          <cell r="D1261" t="str">
            <v>Perú</v>
          </cell>
          <cell r="E1261" t="str">
            <v>24</v>
          </cell>
        </row>
        <row r="1262">
          <cell r="A1262">
            <v>740</v>
          </cell>
          <cell r="B1262" t="str">
            <v>Suriname</v>
          </cell>
          <cell r="C1262" t="str">
            <v>Suriname</v>
          </cell>
          <cell r="D1262" t="str">
            <v>Suriname</v>
          </cell>
          <cell r="E1262" t="str">
            <v>24</v>
          </cell>
        </row>
        <row r="1263">
          <cell r="A1263">
            <v>858</v>
          </cell>
          <cell r="B1263" t="str">
            <v>Uruguay</v>
          </cell>
          <cell r="C1263" t="str">
            <v>Uruguay</v>
          </cell>
          <cell r="D1263" t="str">
            <v>Uruguay</v>
          </cell>
          <cell r="E1263" t="str">
            <v>24</v>
          </cell>
        </row>
        <row r="1264">
          <cell r="A1264">
            <v>862</v>
          </cell>
          <cell r="B1264" t="str">
            <v>Venezuela, Bolivarian Republic of</v>
          </cell>
          <cell r="C1264" t="str">
            <v>Venezuela (République bolivarienne du)</v>
          </cell>
          <cell r="D1264" t="str">
            <v>Venezuela (República Bolivariana de)</v>
          </cell>
          <cell r="E1264" t="str">
            <v>24</v>
          </cell>
        </row>
        <row r="1265">
          <cell r="A1265">
            <v>930</v>
          </cell>
          <cell r="B1265" t="str">
            <v>Other countries of South America</v>
          </cell>
          <cell r="C1265" t="str">
            <v>Autres pays Amérique du Sud</v>
          </cell>
          <cell r="D1265" t="str">
            <v>Otros países de América del Sur</v>
          </cell>
          <cell r="E1265" t="str">
            <v>24</v>
          </cell>
        </row>
        <row r="1266">
          <cell r="A1266">
            <v>931</v>
          </cell>
          <cell r="B1266" t="str">
            <v>All countries of South America</v>
          </cell>
          <cell r="C1266" t="str">
            <v>Tous pays Amérique du Sud</v>
          </cell>
          <cell r="D1266" t="str">
            <v>Todos los países de América del Sur</v>
          </cell>
          <cell r="E1266" t="str">
            <v>24</v>
          </cell>
        </row>
        <row r="1267">
          <cell r="A1267">
            <v>25000</v>
          </cell>
          <cell r="B1267" t="str">
            <v>OTHER AMERICAS</v>
          </cell>
          <cell r="C1267" t="str">
            <v>AUTRES AMÉRIQUES</v>
          </cell>
          <cell r="D1267" t="str">
            <v>OTROS AMÉRICAS</v>
          </cell>
          <cell r="E1267" t="str">
            <v>25</v>
          </cell>
        </row>
        <row r="1268">
          <cell r="A1268">
            <v>932</v>
          </cell>
          <cell r="B1268" t="str">
            <v>Other countries of the Americas</v>
          </cell>
          <cell r="C1268" t="str">
            <v>Autres pays Amériques</v>
          </cell>
          <cell r="D1268" t="str">
            <v>Otros países de las Américas</v>
          </cell>
          <cell r="E1268" t="str">
            <v>25</v>
          </cell>
        </row>
        <row r="1269">
          <cell r="A1269">
            <v>933</v>
          </cell>
          <cell r="B1269" t="str">
            <v>All countries of the Americas</v>
          </cell>
          <cell r="C1269" t="str">
            <v>Tous pays Amériques</v>
          </cell>
          <cell r="D1269" t="str">
            <v>Todos los países de las Américas</v>
          </cell>
          <cell r="E1269" t="str">
            <v>25</v>
          </cell>
        </row>
        <row r="1270">
          <cell r="A1270">
            <v>30000</v>
          </cell>
          <cell r="B1270" t="str">
            <v>EAST ASIA AND THE PACIFIC</v>
          </cell>
          <cell r="C1270" t="str">
            <v>ASIE DE L'EST ET LE PACIFIQUE</v>
          </cell>
          <cell r="D1270" t="str">
            <v>ASIA ORIENTAL Y EL PACIFICO</v>
          </cell>
          <cell r="E1270" t="str">
            <v>30</v>
          </cell>
        </row>
        <row r="1271">
          <cell r="A1271">
            <v>31000</v>
          </cell>
          <cell r="B1271" t="str">
            <v>NORTH-EAST ASIA</v>
          </cell>
          <cell r="C1271" t="str">
            <v>ASIE DU NORD-EST</v>
          </cell>
          <cell r="D1271" t="str">
            <v>ASIA DEL NORDESTE</v>
          </cell>
          <cell r="E1271" t="str">
            <v>31</v>
          </cell>
        </row>
        <row r="1272">
          <cell r="A1272">
            <v>156</v>
          </cell>
          <cell r="B1272" t="str">
            <v>China</v>
          </cell>
          <cell r="C1272" t="str">
            <v>Chine</v>
          </cell>
          <cell r="D1272" t="str">
            <v>China</v>
          </cell>
          <cell r="E1272" t="str">
            <v>31</v>
          </cell>
        </row>
        <row r="1273">
          <cell r="A1273">
            <v>344</v>
          </cell>
          <cell r="B1273" t="str">
            <v>Hong Kong, China</v>
          </cell>
          <cell r="C1273" t="str">
            <v>Hong-Kong (Chine)</v>
          </cell>
          <cell r="D1273" t="str">
            <v>Hong Kong (China)</v>
          </cell>
          <cell r="E1273" t="str">
            <v>31</v>
          </cell>
        </row>
        <row r="1274">
          <cell r="A1274">
            <v>392</v>
          </cell>
          <cell r="B1274" t="str">
            <v>Japan</v>
          </cell>
          <cell r="C1274" t="str">
            <v>Japon</v>
          </cell>
          <cell r="D1274" t="str">
            <v>Japón</v>
          </cell>
          <cell r="E1274" t="str">
            <v>31</v>
          </cell>
        </row>
        <row r="1275">
          <cell r="A1275">
            <v>408</v>
          </cell>
          <cell r="B1275" t="str">
            <v>Korea, Democratic People's Republic of</v>
          </cell>
          <cell r="C1275" t="str">
            <v>Corée (République populaire démocratique de)</v>
          </cell>
          <cell r="D1275" t="str">
            <v>Corea (República Popular Democrática de)</v>
          </cell>
          <cell r="E1275" t="str">
            <v>31</v>
          </cell>
        </row>
        <row r="1276">
          <cell r="A1276">
            <v>410</v>
          </cell>
          <cell r="B1276" t="str">
            <v>Korea, Republic of</v>
          </cell>
          <cell r="C1276" t="str">
            <v>Corée (République de)</v>
          </cell>
          <cell r="D1276" t="str">
            <v>Corea (República de)</v>
          </cell>
          <cell r="E1276" t="str">
            <v>31</v>
          </cell>
        </row>
        <row r="1277">
          <cell r="A1277">
            <v>446</v>
          </cell>
          <cell r="B1277" t="str">
            <v>Macao, China</v>
          </cell>
          <cell r="C1277" t="str">
            <v>Macao (Chine)</v>
          </cell>
          <cell r="D1277" t="str">
            <v>Macao (China)</v>
          </cell>
          <cell r="E1277" t="str">
            <v>31</v>
          </cell>
        </row>
        <row r="1278">
          <cell r="A1278">
            <v>496</v>
          </cell>
          <cell r="B1278" t="str">
            <v>Mongolia</v>
          </cell>
          <cell r="C1278" t="str">
            <v>Mongolie</v>
          </cell>
          <cell r="D1278" t="str">
            <v>Mongolia</v>
          </cell>
          <cell r="E1278" t="str">
            <v>31</v>
          </cell>
        </row>
        <row r="1279">
          <cell r="A1279">
            <v>158</v>
          </cell>
          <cell r="B1279" t="str">
            <v>Taiwan Province of China</v>
          </cell>
          <cell r="C1279" t="str">
            <v>Province chinoise de Taiwan</v>
          </cell>
          <cell r="D1279" t="str">
            <v>Provincia china de Taiwán</v>
          </cell>
          <cell r="E1279" t="str">
            <v>31</v>
          </cell>
        </row>
        <row r="1280">
          <cell r="A1280">
            <v>945</v>
          </cell>
          <cell r="B1280" t="str">
            <v>China + Hong Kong, China</v>
          </cell>
          <cell r="C1280" t="str">
            <v>Chine + Hong-Kong, Chine</v>
          </cell>
          <cell r="D1280" t="str">
            <v>China + Hong Kong, China</v>
          </cell>
          <cell r="E1280" t="str">
            <v>31</v>
          </cell>
        </row>
        <row r="1281">
          <cell r="A1281">
            <v>935</v>
          </cell>
          <cell r="B1281" t="str">
            <v>Other countries of North-East Asia</v>
          </cell>
          <cell r="C1281" t="str">
            <v>Autres pays Asie du Nord-est</v>
          </cell>
          <cell r="D1281" t="str">
            <v>Otros países de Asia del Nordeste</v>
          </cell>
          <cell r="E1281" t="str">
            <v>31</v>
          </cell>
        </row>
        <row r="1282">
          <cell r="A1282">
            <v>936</v>
          </cell>
          <cell r="B1282" t="str">
            <v>All countries of North-East Asia</v>
          </cell>
          <cell r="C1282" t="str">
            <v>Tous pays Asie du Nord-Est</v>
          </cell>
          <cell r="D1282" t="str">
            <v>Todos los países de Asia del Nordeste</v>
          </cell>
          <cell r="E1282" t="str">
            <v>31</v>
          </cell>
        </row>
        <row r="1283">
          <cell r="A1283">
            <v>32000</v>
          </cell>
          <cell r="B1283" t="str">
            <v>SOUTH-EAST ASIA</v>
          </cell>
          <cell r="C1283" t="str">
            <v>ASIE DU SUD-EST</v>
          </cell>
          <cell r="D1283" t="str">
            <v>ASIA DEL SUDESTE</v>
          </cell>
          <cell r="E1283" t="str">
            <v>32</v>
          </cell>
        </row>
        <row r="1284">
          <cell r="A1284">
            <v>96</v>
          </cell>
          <cell r="B1284" t="str">
            <v>Brunei Darussalam</v>
          </cell>
          <cell r="C1284" t="str">
            <v>Brunéi Darussalam</v>
          </cell>
          <cell r="D1284" t="str">
            <v>Brunei Darussalam</v>
          </cell>
          <cell r="E1284" t="str">
            <v>32</v>
          </cell>
        </row>
        <row r="1285">
          <cell r="A1285">
            <v>116</v>
          </cell>
          <cell r="B1285" t="str">
            <v>Cambodia</v>
          </cell>
          <cell r="C1285" t="str">
            <v>Cambodge</v>
          </cell>
          <cell r="D1285" t="str">
            <v>Camboya</v>
          </cell>
          <cell r="E1285" t="str">
            <v>32</v>
          </cell>
        </row>
        <row r="1286">
          <cell r="A1286">
            <v>360</v>
          </cell>
          <cell r="B1286" t="str">
            <v>Indonesia</v>
          </cell>
          <cell r="C1286" t="str">
            <v>Indonésie</v>
          </cell>
          <cell r="D1286" t="str">
            <v>Indonesia</v>
          </cell>
          <cell r="E1286" t="str">
            <v>32</v>
          </cell>
        </row>
        <row r="1287">
          <cell r="A1287">
            <v>418</v>
          </cell>
          <cell r="B1287" t="str">
            <v>Lao People's Democratic Republic</v>
          </cell>
          <cell r="C1287" t="str">
            <v>République dém. populaire lao</v>
          </cell>
          <cell r="D1287" t="str">
            <v>República Democrática Popular Lao</v>
          </cell>
          <cell r="E1287" t="str">
            <v>32</v>
          </cell>
        </row>
        <row r="1288">
          <cell r="A1288">
            <v>458</v>
          </cell>
          <cell r="B1288" t="str">
            <v>Malaysia</v>
          </cell>
          <cell r="C1288" t="str">
            <v>Malaisie</v>
          </cell>
          <cell r="D1288" t="str">
            <v>Malasia</v>
          </cell>
          <cell r="E1288" t="str">
            <v>32</v>
          </cell>
        </row>
        <row r="1289">
          <cell r="A1289">
            <v>104</v>
          </cell>
          <cell r="B1289" t="str">
            <v>Myanmar</v>
          </cell>
          <cell r="C1289" t="str">
            <v>Myanmar</v>
          </cell>
          <cell r="D1289" t="str">
            <v>Myanmar</v>
          </cell>
          <cell r="E1289" t="str">
            <v>32</v>
          </cell>
        </row>
        <row r="1290">
          <cell r="A1290">
            <v>608</v>
          </cell>
          <cell r="B1290" t="str">
            <v>Philippines</v>
          </cell>
          <cell r="C1290" t="str">
            <v>Philippines</v>
          </cell>
          <cell r="D1290" t="str">
            <v>Filipinas</v>
          </cell>
          <cell r="E1290" t="str">
            <v>32</v>
          </cell>
        </row>
        <row r="1291">
          <cell r="A1291">
            <v>702</v>
          </cell>
          <cell r="B1291" t="str">
            <v>Singapore</v>
          </cell>
          <cell r="C1291" t="str">
            <v>Singapour</v>
          </cell>
          <cell r="D1291" t="str">
            <v>Singapur</v>
          </cell>
          <cell r="E1291" t="str">
            <v>32</v>
          </cell>
        </row>
        <row r="1292">
          <cell r="A1292">
            <v>764</v>
          </cell>
          <cell r="B1292" t="str">
            <v>Thailand</v>
          </cell>
          <cell r="C1292" t="str">
            <v>Thaïlande</v>
          </cell>
          <cell r="D1292" t="str">
            <v>Tailandia</v>
          </cell>
          <cell r="E1292" t="str">
            <v>32</v>
          </cell>
        </row>
        <row r="1293">
          <cell r="A1293">
            <v>626</v>
          </cell>
          <cell r="B1293" t="str">
            <v>Timor-Leste</v>
          </cell>
          <cell r="C1293" t="str">
            <v>Timor-Leste</v>
          </cell>
          <cell r="D1293" t="str">
            <v>Timor-Leste</v>
          </cell>
          <cell r="E1293" t="str">
            <v>32</v>
          </cell>
        </row>
        <row r="1294">
          <cell r="A1294">
            <v>704</v>
          </cell>
          <cell r="B1294" t="str">
            <v>Viet Nam</v>
          </cell>
          <cell r="C1294" t="str">
            <v>Viet Nam</v>
          </cell>
          <cell r="D1294" t="str">
            <v>Viet Nam</v>
          </cell>
          <cell r="E1294" t="str">
            <v>32</v>
          </cell>
        </row>
        <row r="1295">
          <cell r="A1295">
            <v>937</v>
          </cell>
          <cell r="B1295" t="str">
            <v>Asean countries</v>
          </cell>
          <cell r="C1295" t="str">
            <v>Pays Asean</v>
          </cell>
          <cell r="D1295" t="str">
            <v>Países Asean</v>
          </cell>
          <cell r="E1295" t="str">
            <v>32</v>
          </cell>
        </row>
        <row r="1296">
          <cell r="A1296">
            <v>938</v>
          </cell>
          <cell r="B1296" t="str">
            <v>Other countries of South-East Asia</v>
          </cell>
          <cell r="C1296" t="str">
            <v>Autres pays Asie du Sud-Est</v>
          </cell>
          <cell r="D1296" t="str">
            <v>Otros países de Asia del Sudeste</v>
          </cell>
          <cell r="E1296" t="str">
            <v>32</v>
          </cell>
        </row>
        <row r="1297">
          <cell r="A1297">
            <v>939</v>
          </cell>
          <cell r="B1297" t="str">
            <v>All countries of South-East Asia</v>
          </cell>
          <cell r="C1297" t="str">
            <v>Tous pays Asie du Sud-Est</v>
          </cell>
          <cell r="D1297" t="str">
            <v>Todos los países de Asia del Sudeste</v>
          </cell>
          <cell r="E1297" t="str">
            <v>32</v>
          </cell>
        </row>
        <row r="1298">
          <cell r="A1298">
            <v>33000</v>
          </cell>
          <cell r="B1298" t="str">
            <v>AUSTRALASIA</v>
          </cell>
          <cell r="C1298" t="str">
            <v>AUTRALASIE</v>
          </cell>
          <cell r="D1298" t="str">
            <v>AUSTRALASIA</v>
          </cell>
          <cell r="E1298" t="str">
            <v>33</v>
          </cell>
        </row>
        <row r="1299">
          <cell r="A1299">
            <v>36</v>
          </cell>
          <cell r="B1299" t="str">
            <v>Australia</v>
          </cell>
          <cell r="C1299" t="str">
            <v>Australie</v>
          </cell>
          <cell r="D1299" t="str">
            <v>Australia</v>
          </cell>
          <cell r="E1299" t="str">
            <v>33</v>
          </cell>
        </row>
        <row r="1300">
          <cell r="A1300">
            <v>554</v>
          </cell>
          <cell r="B1300" t="str">
            <v>New Zealand</v>
          </cell>
          <cell r="C1300" t="str">
            <v>Nouvelle-Zélande</v>
          </cell>
          <cell r="D1300" t="str">
            <v>Nueva Zelandia</v>
          </cell>
          <cell r="E1300" t="str">
            <v>33</v>
          </cell>
        </row>
        <row r="1301">
          <cell r="A1301">
            <v>968</v>
          </cell>
          <cell r="B1301" t="str">
            <v>Australia, New Zealand</v>
          </cell>
          <cell r="C1301" t="str">
            <v>Australie, Nouvelle-Zélande</v>
          </cell>
          <cell r="D1301" t="str">
            <v>Australia, Nueva Zelandia</v>
          </cell>
          <cell r="E1301" t="str">
            <v>33</v>
          </cell>
        </row>
        <row r="1302">
          <cell r="A1302">
            <v>34000</v>
          </cell>
          <cell r="B1302" t="str">
            <v>MELANESIA</v>
          </cell>
          <cell r="C1302" t="str">
            <v>MÉLANÉSIE</v>
          </cell>
          <cell r="D1302" t="str">
            <v>MELANESIA</v>
          </cell>
          <cell r="E1302" t="str">
            <v>34</v>
          </cell>
        </row>
        <row r="1303">
          <cell r="A1303">
            <v>242</v>
          </cell>
          <cell r="B1303" t="str">
            <v>Fiji</v>
          </cell>
          <cell r="C1303" t="str">
            <v>Fidji</v>
          </cell>
          <cell r="D1303" t="str">
            <v>Fiji</v>
          </cell>
          <cell r="E1303" t="str">
            <v>34</v>
          </cell>
        </row>
        <row r="1304">
          <cell r="A1304">
            <v>540</v>
          </cell>
          <cell r="B1304" t="str">
            <v>New Caledonia</v>
          </cell>
          <cell r="C1304" t="str">
            <v>Nouvelle-Calédonie</v>
          </cell>
          <cell r="D1304" t="str">
            <v>Nueva Caledonia</v>
          </cell>
          <cell r="E1304" t="str">
            <v>34</v>
          </cell>
        </row>
        <row r="1305">
          <cell r="A1305">
            <v>574</v>
          </cell>
          <cell r="B1305" t="str">
            <v>Norfolk Island</v>
          </cell>
          <cell r="C1305" t="str">
            <v>Île Norfolk</v>
          </cell>
          <cell r="D1305" t="str">
            <v>Isla Norfolk</v>
          </cell>
          <cell r="E1305" t="str">
            <v>34</v>
          </cell>
        </row>
        <row r="1306">
          <cell r="A1306">
            <v>598</v>
          </cell>
          <cell r="B1306" t="str">
            <v>Papua New Guinea</v>
          </cell>
          <cell r="C1306" t="str">
            <v>Papouasie-Nouvelle-Guinée</v>
          </cell>
          <cell r="D1306" t="str">
            <v>Papua Nueva Guinea</v>
          </cell>
          <cell r="E1306" t="str">
            <v>34</v>
          </cell>
        </row>
        <row r="1307">
          <cell r="A1307">
            <v>90</v>
          </cell>
          <cell r="B1307" t="str">
            <v>Solomon Islands</v>
          </cell>
          <cell r="C1307" t="str">
            <v>Îles Salomon</v>
          </cell>
          <cell r="D1307" t="str">
            <v>Islas Salomón</v>
          </cell>
          <cell r="E1307" t="str">
            <v>34</v>
          </cell>
        </row>
        <row r="1308">
          <cell r="A1308">
            <v>548</v>
          </cell>
          <cell r="B1308" t="str">
            <v>Vanuatu</v>
          </cell>
          <cell r="C1308" t="str">
            <v>Vanuatu</v>
          </cell>
          <cell r="D1308" t="str">
            <v>Vanuatu</v>
          </cell>
          <cell r="E1308" t="str">
            <v>34</v>
          </cell>
        </row>
        <row r="1309">
          <cell r="A1309">
            <v>970</v>
          </cell>
          <cell r="B1309" t="str">
            <v>Other countries of Melanesia</v>
          </cell>
          <cell r="C1309" t="str">
            <v>Autres pays Melanésie</v>
          </cell>
          <cell r="D1309" t="str">
            <v>Otros países de Melanesia</v>
          </cell>
          <cell r="E1309" t="str">
            <v>34</v>
          </cell>
        </row>
        <row r="1310">
          <cell r="A1310">
            <v>971</v>
          </cell>
          <cell r="B1310" t="str">
            <v>All countries of Melanesia</v>
          </cell>
          <cell r="C1310" t="str">
            <v>Tous pays Mélanésie</v>
          </cell>
          <cell r="D1310" t="str">
            <v>Todos los países de Melanesia</v>
          </cell>
          <cell r="E1310" t="str">
            <v>34</v>
          </cell>
        </row>
        <row r="1311">
          <cell r="A1311">
            <v>35000</v>
          </cell>
          <cell r="B1311" t="str">
            <v>MICRONESIA</v>
          </cell>
          <cell r="C1311" t="str">
            <v>MICRONÉSIE</v>
          </cell>
          <cell r="D1311" t="str">
            <v>MICRONESIA</v>
          </cell>
          <cell r="E1311" t="str">
            <v>35</v>
          </cell>
        </row>
        <row r="1312">
          <cell r="A1312">
            <v>162</v>
          </cell>
          <cell r="B1312" t="str">
            <v>Christmas Island, Australia</v>
          </cell>
          <cell r="C1312" t="str">
            <v>Île Christmas (Australie)</v>
          </cell>
          <cell r="D1312" t="str">
            <v>Isla Christmas (Australia)</v>
          </cell>
          <cell r="E1312" t="str">
            <v>35</v>
          </cell>
        </row>
        <row r="1313">
          <cell r="A1313">
            <v>166</v>
          </cell>
          <cell r="B1313" t="str">
            <v>Cocos (Keeling) Islands</v>
          </cell>
          <cell r="C1313" t="str">
            <v>Îles des Cocos (Keeling)</v>
          </cell>
          <cell r="D1313" t="str">
            <v>Islas de Cocos (Keeling)</v>
          </cell>
          <cell r="E1313" t="str">
            <v>35</v>
          </cell>
        </row>
        <row r="1314">
          <cell r="A1314">
            <v>316</v>
          </cell>
          <cell r="B1314" t="str">
            <v>Guam</v>
          </cell>
          <cell r="C1314" t="str">
            <v>Guam</v>
          </cell>
          <cell r="D1314" t="str">
            <v>Guam</v>
          </cell>
          <cell r="E1314" t="str">
            <v>35</v>
          </cell>
        </row>
        <row r="1315">
          <cell r="A1315">
            <v>396</v>
          </cell>
          <cell r="B1315" t="str">
            <v>Johnston Island</v>
          </cell>
          <cell r="C1315" t="str">
            <v>Île Johnston</v>
          </cell>
          <cell r="D1315" t="str">
            <v>Isla Johnston</v>
          </cell>
          <cell r="E1315" t="str">
            <v>35</v>
          </cell>
        </row>
        <row r="1316">
          <cell r="A1316">
            <v>296</v>
          </cell>
          <cell r="B1316" t="str">
            <v>Kiribati</v>
          </cell>
          <cell r="C1316" t="str">
            <v>Kiribati</v>
          </cell>
          <cell r="D1316" t="str">
            <v>Kiribati</v>
          </cell>
          <cell r="E1316" t="str">
            <v>35</v>
          </cell>
        </row>
        <row r="1317">
          <cell r="A1317">
            <v>587</v>
          </cell>
          <cell r="B1317" t="str">
            <v>Kosrae State</v>
          </cell>
          <cell r="C1317" t="str">
            <v>État de Kosrae</v>
          </cell>
          <cell r="D1317" t="str">
            <v>Estado de Kosrae</v>
          </cell>
          <cell r="E1317" t="str">
            <v>35</v>
          </cell>
        </row>
        <row r="1318">
          <cell r="A1318">
            <v>584</v>
          </cell>
          <cell r="B1318" t="str">
            <v>Marshall Islands</v>
          </cell>
          <cell r="C1318" t="str">
            <v>Îles Marshall</v>
          </cell>
          <cell r="D1318" t="str">
            <v>Islas Marshall</v>
          </cell>
          <cell r="E1318" t="str">
            <v>35</v>
          </cell>
        </row>
        <row r="1319">
          <cell r="A1319">
            <v>583</v>
          </cell>
          <cell r="B1319" t="str">
            <v>Micronesia, Federated States of</v>
          </cell>
          <cell r="C1319" t="str">
            <v>Micronésie (États fédérés de)</v>
          </cell>
          <cell r="D1319" t="str">
            <v>Micronesia (Estados Federados de)</v>
          </cell>
          <cell r="E1319" t="str">
            <v>35</v>
          </cell>
        </row>
        <row r="1320">
          <cell r="A1320">
            <v>488</v>
          </cell>
          <cell r="B1320" t="str">
            <v>Midway Islands</v>
          </cell>
          <cell r="C1320" t="str">
            <v>Îles Midway</v>
          </cell>
          <cell r="D1320" t="str">
            <v>Islas Midway</v>
          </cell>
          <cell r="E1320" t="str">
            <v>35</v>
          </cell>
        </row>
        <row r="1321">
          <cell r="A1321">
            <v>520</v>
          </cell>
          <cell r="B1321" t="str">
            <v>Nauru</v>
          </cell>
          <cell r="C1321" t="str">
            <v>Nauru</v>
          </cell>
          <cell r="D1321" t="str">
            <v>Nauru</v>
          </cell>
          <cell r="E1321" t="str">
            <v>35</v>
          </cell>
        </row>
        <row r="1322">
          <cell r="A1322">
            <v>580</v>
          </cell>
          <cell r="B1322" t="str">
            <v>Northern Mariana Islands</v>
          </cell>
          <cell r="C1322" t="str">
            <v>Îles Mariannes septentrionales</v>
          </cell>
          <cell r="D1322" t="str">
            <v>Islas Marianas Septentrionales</v>
          </cell>
          <cell r="E1322" t="str">
            <v>35</v>
          </cell>
        </row>
        <row r="1323">
          <cell r="A1323">
            <v>585</v>
          </cell>
          <cell r="B1323" t="str">
            <v>Palau</v>
          </cell>
          <cell r="C1323" t="str">
            <v>Palaos</v>
          </cell>
          <cell r="D1323" t="str">
            <v>Palau</v>
          </cell>
          <cell r="E1323" t="str">
            <v>35</v>
          </cell>
        </row>
        <row r="1324">
          <cell r="A1324">
            <v>588</v>
          </cell>
          <cell r="B1324" t="str">
            <v>Pohnpei State</v>
          </cell>
          <cell r="C1324" t="str">
            <v>État de Pohnpei</v>
          </cell>
          <cell r="D1324" t="str">
            <v>Estado de Pohnpei</v>
          </cell>
          <cell r="E1324" t="str">
            <v>35</v>
          </cell>
        </row>
        <row r="1325">
          <cell r="A1325">
            <v>589</v>
          </cell>
          <cell r="B1325" t="str">
            <v>Truk State</v>
          </cell>
          <cell r="C1325" t="str">
            <v>État de Truk</v>
          </cell>
          <cell r="D1325" t="str">
            <v>Estado de Truk</v>
          </cell>
          <cell r="E1325" t="str">
            <v>35</v>
          </cell>
        </row>
        <row r="1326">
          <cell r="A1326">
            <v>872</v>
          </cell>
          <cell r="B1326" t="str">
            <v>Wake Island</v>
          </cell>
          <cell r="C1326" t="str">
            <v>Île de Wake</v>
          </cell>
          <cell r="D1326" t="str">
            <v>Isla de Wake</v>
          </cell>
          <cell r="E1326" t="str">
            <v>35</v>
          </cell>
        </row>
        <row r="1327">
          <cell r="A1327">
            <v>590</v>
          </cell>
          <cell r="B1327" t="str">
            <v>Yap State</v>
          </cell>
          <cell r="C1327" t="str">
            <v>État de Yap</v>
          </cell>
          <cell r="D1327" t="str">
            <v>Estado de Yap</v>
          </cell>
          <cell r="E1327" t="str">
            <v>35</v>
          </cell>
        </row>
        <row r="1328">
          <cell r="A1328">
            <v>977</v>
          </cell>
          <cell r="B1328" t="str">
            <v>Other countries of Micronesia</v>
          </cell>
          <cell r="C1328" t="str">
            <v>Autres pays Micronésie</v>
          </cell>
          <cell r="D1328" t="str">
            <v>Otros países de Micronesia</v>
          </cell>
          <cell r="E1328" t="str">
            <v>35</v>
          </cell>
        </row>
        <row r="1329">
          <cell r="A1329">
            <v>978</v>
          </cell>
          <cell r="B1329" t="str">
            <v>All countries of Micronesia</v>
          </cell>
          <cell r="C1329" t="str">
            <v>Tous pays Micronésie</v>
          </cell>
          <cell r="D1329" t="str">
            <v>Todos los países de Micronesia</v>
          </cell>
          <cell r="E1329" t="str">
            <v>35</v>
          </cell>
        </row>
        <row r="1330">
          <cell r="A1330">
            <v>36000</v>
          </cell>
          <cell r="B1330" t="str">
            <v>POLYNESIA</v>
          </cell>
          <cell r="C1330" t="str">
            <v>POLYNÉSIE</v>
          </cell>
          <cell r="D1330" t="str">
            <v>POLINESIA</v>
          </cell>
          <cell r="E1330" t="str">
            <v>36</v>
          </cell>
        </row>
        <row r="1331">
          <cell r="A1331">
            <v>16</v>
          </cell>
          <cell r="B1331" t="str">
            <v>American Samoa</v>
          </cell>
          <cell r="C1331" t="str">
            <v>Samoa américaines</v>
          </cell>
          <cell r="D1331" t="str">
            <v>Samoa Americana</v>
          </cell>
          <cell r="E1331" t="str">
            <v>36</v>
          </cell>
        </row>
        <row r="1332">
          <cell r="A1332">
            <v>184</v>
          </cell>
          <cell r="B1332" t="str">
            <v>Cook Islands</v>
          </cell>
          <cell r="C1332" t="str">
            <v>Îles Cook</v>
          </cell>
          <cell r="D1332" t="str">
            <v>Islas Cook</v>
          </cell>
          <cell r="E1332" t="str">
            <v>36</v>
          </cell>
        </row>
        <row r="1333">
          <cell r="A1333">
            <v>258</v>
          </cell>
          <cell r="B1333" t="str">
            <v>French Polynesia</v>
          </cell>
          <cell r="C1333" t="str">
            <v>Polynésie française</v>
          </cell>
          <cell r="D1333" t="str">
            <v>Polinesia Francesa</v>
          </cell>
          <cell r="E1333" t="str">
            <v>36</v>
          </cell>
        </row>
        <row r="1334">
          <cell r="A1334">
            <v>570</v>
          </cell>
          <cell r="B1334" t="str">
            <v>Niue</v>
          </cell>
          <cell r="C1334" t="str">
            <v>Nioué</v>
          </cell>
          <cell r="D1334" t="str">
            <v>Niue</v>
          </cell>
          <cell r="E1334" t="str">
            <v>36</v>
          </cell>
        </row>
        <row r="1335">
          <cell r="A1335">
            <v>612</v>
          </cell>
          <cell r="B1335" t="str">
            <v>Pitcairn</v>
          </cell>
          <cell r="C1335" t="str">
            <v>Pitcairn</v>
          </cell>
          <cell r="D1335" t="str">
            <v>Pitcairn</v>
          </cell>
          <cell r="E1335" t="str">
            <v>36</v>
          </cell>
        </row>
        <row r="1336">
          <cell r="A1336">
            <v>882</v>
          </cell>
          <cell r="B1336" t="str">
            <v>Samoa</v>
          </cell>
          <cell r="C1336" t="str">
            <v>Samoa</v>
          </cell>
          <cell r="D1336" t="str">
            <v>Samoa</v>
          </cell>
          <cell r="E1336" t="str">
            <v>36</v>
          </cell>
        </row>
        <row r="1337">
          <cell r="A1337">
            <v>772</v>
          </cell>
          <cell r="B1337" t="str">
            <v>Tokelau</v>
          </cell>
          <cell r="C1337" t="str">
            <v>Tokélaou</v>
          </cell>
          <cell r="D1337" t="str">
            <v>Tokelau</v>
          </cell>
          <cell r="E1337" t="str">
            <v>36</v>
          </cell>
        </row>
        <row r="1338">
          <cell r="A1338">
            <v>776</v>
          </cell>
          <cell r="B1338" t="str">
            <v>Tonga</v>
          </cell>
          <cell r="C1338" t="str">
            <v>Tonga</v>
          </cell>
          <cell r="D1338" t="str">
            <v>Tonga</v>
          </cell>
          <cell r="E1338" t="str">
            <v>36</v>
          </cell>
        </row>
        <row r="1339">
          <cell r="A1339">
            <v>798</v>
          </cell>
          <cell r="B1339" t="str">
            <v>Tuvalu</v>
          </cell>
          <cell r="C1339" t="str">
            <v>Tuvalu</v>
          </cell>
          <cell r="D1339" t="str">
            <v>Tuvalu</v>
          </cell>
          <cell r="E1339" t="str">
            <v>36</v>
          </cell>
        </row>
        <row r="1340">
          <cell r="A1340">
            <v>876</v>
          </cell>
          <cell r="B1340" t="str">
            <v>Wallis and Futuna Islands</v>
          </cell>
          <cell r="C1340" t="str">
            <v>Îles Wallis et Futuna</v>
          </cell>
          <cell r="D1340" t="str">
            <v>Islas Wallis y Futuna</v>
          </cell>
          <cell r="E1340" t="str">
            <v>36</v>
          </cell>
        </row>
        <row r="1341">
          <cell r="A1341">
            <v>979</v>
          </cell>
          <cell r="B1341" t="str">
            <v>Other countries of Polynesia</v>
          </cell>
          <cell r="C1341" t="str">
            <v>Autres pays Polynésie</v>
          </cell>
          <cell r="D1341" t="str">
            <v>Otros países de Polinesia</v>
          </cell>
          <cell r="E1341" t="str">
            <v>36</v>
          </cell>
        </row>
        <row r="1342">
          <cell r="A1342">
            <v>980</v>
          </cell>
          <cell r="B1342" t="str">
            <v>All countries of Polynesia</v>
          </cell>
          <cell r="C1342" t="str">
            <v>Tous pays Polynésie</v>
          </cell>
          <cell r="D1342" t="str">
            <v>Todos los países de Polinesia</v>
          </cell>
          <cell r="E1342" t="str">
            <v>36</v>
          </cell>
        </row>
        <row r="1343">
          <cell r="A1343">
            <v>37000</v>
          </cell>
          <cell r="B1343" t="str">
            <v>OTHER EAST ASIA AND THE PACIFIC</v>
          </cell>
          <cell r="C1343" t="str">
            <v>AUTRES ASIE DE L'EST ET LE PACIFIQUE</v>
          </cell>
          <cell r="D1343" t="str">
            <v>OTROS ASIA ORIENTAL Y EL PACÍFICO</v>
          </cell>
          <cell r="E1343" t="str">
            <v>37</v>
          </cell>
        </row>
        <row r="1344">
          <cell r="A1344">
            <v>947</v>
          </cell>
          <cell r="B1344" t="str">
            <v>Other countries of Asia</v>
          </cell>
          <cell r="C1344" t="str">
            <v>Autres pays d'Asie</v>
          </cell>
          <cell r="D1344" t="str">
            <v>Otros países de Asia</v>
          </cell>
          <cell r="E1344" t="str">
            <v>37</v>
          </cell>
        </row>
        <row r="1345">
          <cell r="A1345">
            <v>948</v>
          </cell>
          <cell r="B1345" t="str">
            <v>All countries of Asia</v>
          </cell>
          <cell r="C1345" t="str">
            <v>Tous pays d'Asie</v>
          </cell>
          <cell r="D1345" t="str">
            <v>Todos los países de Asia</v>
          </cell>
          <cell r="E1345" t="str">
            <v>37</v>
          </cell>
        </row>
        <row r="1346">
          <cell r="A1346">
            <v>981</v>
          </cell>
          <cell r="B1346" t="str">
            <v>Other countries East Asia/Pacific</v>
          </cell>
          <cell r="C1346" t="str">
            <v>Autres pays Asie Est/Pacifique</v>
          </cell>
          <cell r="D1346" t="str">
            <v>Otros países Asia Oriental/Pacífico</v>
          </cell>
          <cell r="E1346" t="str">
            <v>37</v>
          </cell>
        </row>
        <row r="1347">
          <cell r="A1347">
            <v>982</v>
          </cell>
          <cell r="B1347" t="str">
            <v>All countries East Asia/Pacific</v>
          </cell>
          <cell r="C1347" t="str">
            <v>Tous pays Asie Est/Pacifique</v>
          </cell>
          <cell r="D1347" t="str">
            <v>Todos países Asia Oriental/Pacífico</v>
          </cell>
          <cell r="E1347" t="str">
            <v>37</v>
          </cell>
        </row>
        <row r="1348">
          <cell r="A1348">
            <v>986</v>
          </cell>
          <cell r="B1348" t="str">
            <v>Other countries of Oceania</v>
          </cell>
          <cell r="C1348" t="str">
            <v>Autres pays d'Océanie</v>
          </cell>
          <cell r="D1348" t="str">
            <v>Otros países de Oceanía</v>
          </cell>
          <cell r="E1348" t="str">
            <v>37</v>
          </cell>
        </row>
        <row r="1349">
          <cell r="A1349">
            <v>987</v>
          </cell>
          <cell r="B1349" t="str">
            <v>All countries of Oceania</v>
          </cell>
          <cell r="C1349" t="str">
            <v>Tous pays d'Océanie</v>
          </cell>
          <cell r="D1349" t="str">
            <v>Todos los países de Oceanía</v>
          </cell>
          <cell r="E1349" t="str">
            <v>37</v>
          </cell>
        </row>
        <row r="1350">
          <cell r="A1350">
            <v>40000</v>
          </cell>
          <cell r="B1350" t="str">
            <v>EUROPE</v>
          </cell>
          <cell r="C1350" t="str">
            <v>EUROPE</v>
          </cell>
          <cell r="D1350" t="str">
            <v>EUROPA</v>
          </cell>
          <cell r="E1350" t="str">
            <v>40</v>
          </cell>
        </row>
        <row r="1351">
          <cell r="A1351">
            <v>41000</v>
          </cell>
          <cell r="B1351" t="str">
            <v>CENTRAL/EASTERN EUROPE</v>
          </cell>
          <cell r="C1351" t="str">
            <v>EUROPE CENTRALE/ORIENTALE</v>
          </cell>
          <cell r="D1351" t="str">
            <v>EUROPA CENTRAL/ORIENTAL</v>
          </cell>
          <cell r="E1351" t="str">
            <v>41</v>
          </cell>
        </row>
        <row r="1352">
          <cell r="A1352">
            <v>51</v>
          </cell>
          <cell r="B1352" t="str">
            <v>Armenia</v>
          </cell>
          <cell r="C1352" t="str">
            <v>Arménie</v>
          </cell>
          <cell r="D1352" t="str">
            <v>Armenia</v>
          </cell>
          <cell r="E1352" t="str">
            <v>41</v>
          </cell>
        </row>
        <row r="1353">
          <cell r="A1353">
            <v>31</v>
          </cell>
          <cell r="B1353" t="str">
            <v>Azerbaijan</v>
          </cell>
          <cell r="C1353" t="str">
            <v>Azerbaïdjan</v>
          </cell>
          <cell r="D1353" t="str">
            <v>Azerbaiyán</v>
          </cell>
          <cell r="E1353" t="str">
            <v>41</v>
          </cell>
        </row>
        <row r="1354">
          <cell r="A1354">
            <v>112</v>
          </cell>
          <cell r="B1354" t="str">
            <v>Belarus</v>
          </cell>
          <cell r="C1354" t="str">
            <v>Bélarus</v>
          </cell>
          <cell r="D1354" t="str">
            <v>Belarús</v>
          </cell>
          <cell r="E1354" t="str">
            <v>41</v>
          </cell>
        </row>
        <row r="1355">
          <cell r="A1355">
            <v>100</v>
          </cell>
          <cell r="B1355" t="str">
            <v>Bulgaria</v>
          </cell>
          <cell r="C1355" t="str">
            <v>Bulgarie</v>
          </cell>
          <cell r="D1355" t="str">
            <v>Bulgaria</v>
          </cell>
          <cell r="E1355" t="str">
            <v>41</v>
          </cell>
        </row>
        <row r="1356">
          <cell r="A1356">
            <v>203</v>
          </cell>
          <cell r="B1356" t="str">
            <v>Czech Republic</v>
          </cell>
          <cell r="C1356" t="str">
            <v>République Tchèque</v>
          </cell>
          <cell r="D1356" t="str">
            <v>República Checa</v>
          </cell>
          <cell r="E1356" t="str">
            <v>41</v>
          </cell>
        </row>
        <row r="1357">
          <cell r="A1357">
            <v>200</v>
          </cell>
          <cell r="B1357" t="str">
            <v>Czech Republic/Slovakia</v>
          </cell>
          <cell r="C1357" t="str">
            <v>République tchèque/Slovaquie</v>
          </cell>
          <cell r="D1357" t="str">
            <v>República Checa/Eslovaquia</v>
          </cell>
          <cell r="E1357" t="str">
            <v>41</v>
          </cell>
        </row>
        <row r="1358">
          <cell r="A1358">
            <v>233</v>
          </cell>
          <cell r="B1358" t="str">
            <v>Estonia</v>
          </cell>
          <cell r="C1358" t="str">
            <v>Estonie</v>
          </cell>
          <cell r="D1358" t="str">
            <v>Estonia</v>
          </cell>
          <cell r="E1358" t="str">
            <v>41</v>
          </cell>
        </row>
        <row r="1359">
          <cell r="A1359">
            <v>268</v>
          </cell>
          <cell r="B1359" t="str">
            <v>Georgia</v>
          </cell>
          <cell r="C1359" t="str">
            <v>Géorgie</v>
          </cell>
          <cell r="D1359" t="str">
            <v>Georgia</v>
          </cell>
          <cell r="E1359" t="str">
            <v>41</v>
          </cell>
        </row>
        <row r="1360">
          <cell r="A1360">
            <v>348</v>
          </cell>
          <cell r="B1360" t="str">
            <v>Hungary</v>
          </cell>
          <cell r="C1360" t="str">
            <v>Hongrie</v>
          </cell>
          <cell r="D1360" t="str">
            <v>Hungría</v>
          </cell>
          <cell r="E1360" t="str">
            <v>41</v>
          </cell>
        </row>
        <row r="1361">
          <cell r="A1361">
            <v>398</v>
          </cell>
          <cell r="B1361" t="str">
            <v>Kazakhstan</v>
          </cell>
          <cell r="C1361" t="str">
            <v>Kazakhstan</v>
          </cell>
          <cell r="D1361" t="str">
            <v>Kazajstán</v>
          </cell>
          <cell r="E1361" t="str">
            <v>41</v>
          </cell>
        </row>
        <row r="1362">
          <cell r="A1362">
            <v>417</v>
          </cell>
          <cell r="B1362" t="str">
            <v>Kyrgyzstan</v>
          </cell>
          <cell r="C1362" t="str">
            <v>Kirghizistan</v>
          </cell>
          <cell r="D1362" t="str">
            <v>Kirguistán</v>
          </cell>
          <cell r="E1362" t="str">
            <v>41</v>
          </cell>
        </row>
        <row r="1363">
          <cell r="A1363">
            <v>428</v>
          </cell>
          <cell r="B1363" t="str">
            <v>Latvia</v>
          </cell>
          <cell r="C1363" t="str">
            <v>Lettonie</v>
          </cell>
          <cell r="D1363" t="str">
            <v>Letonia</v>
          </cell>
          <cell r="E1363" t="str">
            <v>41</v>
          </cell>
        </row>
        <row r="1364">
          <cell r="A1364">
            <v>440</v>
          </cell>
          <cell r="B1364" t="str">
            <v>Lithuania</v>
          </cell>
          <cell r="C1364" t="str">
            <v>Lituanie</v>
          </cell>
          <cell r="D1364" t="str">
            <v>Lituania</v>
          </cell>
          <cell r="E1364" t="str">
            <v>41</v>
          </cell>
        </row>
        <row r="1365">
          <cell r="A1365">
            <v>498</v>
          </cell>
          <cell r="B1365" t="str">
            <v>Moldova, Republic of</v>
          </cell>
          <cell r="C1365" t="str">
            <v>Moldova (République de)</v>
          </cell>
          <cell r="D1365" t="str">
            <v xml:space="preserve">Moldova (República de) </v>
          </cell>
          <cell r="E1365" t="str">
            <v>41</v>
          </cell>
        </row>
        <row r="1366">
          <cell r="A1366">
            <v>616</v>
          </cell>
          <cell r="B1366" t="str">
            <v>Poland</v>
          </cell>
          <cell r="C1366" t="str">
            <v>Pologne</v>
          </cell>
          <cell r="D1366" t="str">
            <v>Polonia</v>
          </cell>
          <cell r="E1366" t="str">
            <v>41</v>
          </cell>
        </row>
        <row r="1367">
          <cell r="A1367">
            <v>642</v>
          </cell>
          <cell r="B1367" t="str">
            <v>Romania</v>
          </cell>
          <cell r="C1367" t="str">
            <v>Roumanie</v>
          </cell>
          <cell r="D1367" t="str">
            <v>Rumania</v>
          </cell>
          <cell r="E1367" t="str">
            <v>41</v>
          </cell>
        </row>
        <row r="1368">
          <cell r="A1368">
            <v>643</v>
          </cell>
          <cell r="B1368" t="str">
            <v>Russian Federation</v>
          </cell>
          <cell r="C1368" t="str">
            <v>Fédération de Russie</v>
          </cell>
          <cell r="D1368" t="str">
            <v>Federación de Rusia</v>
          </cell>
          <cell r="E1368" t="str">
            <v>41</v>
          </cell>
        </row>
        <row r="1369">
          <cell r="A1369">
            <v>703</v>
          </cell>
          <cell r="B1369" t="str">
            <v>Slovakia</v>
          </cell>
          <cell r="C1369" t="str">
            <v>Slovaquie</v>
          </cell>
          <cell r="D1369" t="str">
            <v>Eslovaquia</v>
          </cell>
          <cell r="E1369" t="str">
            <v>41</v>
          </cell>
        </row>
        <row r="1370">
          <cell r="A1370">
            <v>762</v>
          </cell>
          <cell r="B1370" t="str">
            <v>Tajikistan</v>
          </cell>
          <cell r="C1370" t="str">
            <v>Tadjikistan</v>
          </cell>
          <cell r="D1370" t="str">
            <v>Tayikistán</v>
          </cell>
          <cell r="E1370" t="str">
            <v>41</v>
          </cell>
        </row>
        <row r="1371">
          <cell r="A1371">
            <v>795</v>
          </cell>
          <cell r="B1371" t="str">
            <v>Turkmenistan</v>
          </cell>
          <cell r="C1371" t="str">
            <v>Turkménistan</v>
          </cell>
          <cell r="D1371" t="str">
            <v>Turkmenistán</v>
          </cell>
          <cell r="E1371" t="str">
            <v>41</v>
          </cell>
        </row>
        <row r="1372">
          <cell r="A1372">
            <v>804</v>
          </cell>
          <cell r="B1372" t="str">
            <v>Ukraine</v>
          </cell>
          <cell r="C1372" t="str">
            <v>Ukraine</v>
          </cell>
          <cell r="D1372" t="str">
            <v>Ucrania</v>
          </cell>
          <cell r="E1372" t="str">
            <v>41</v>
          </cell>
        </row>
        <row r="1373">
          <cell r="A1373">
            <v>810</v>
          </cell>
          <cell r="B1373" t="str">
            <v>USSR (former)</v>
          </cell>
          <cell r="C1373" t="str">
            <v>URSS (ancienne)</v>
          </cell>
          <cell r="D1373" t="str">
            <v>URSS (antigua)</v>
          </cell>
          <cell r="E1373" t="str">
            <v>41</v>
          </cell>
        </row>
        <row r="1374">
          <cell r="A1374">
            <v>860</v>
          </cell>
          <cell r="B1374" t="str">
            <v>Uzbekistan</v>
          </cell>
          <cell r="C1374" t="str">
            <v>Ouzbékistan</v>
          </cell>
          <cell r="D1374" t="str">
            <v>Uzbekistán</v>
          </cell>
          <cell r="E1374" t="str">
            <v>41</v>
          </cell>
        </row>
        <row r="1375">
          <cell r="A1375">
            <v>993</v>
          </cell>
          <cell r="B1375" t="str">
            <v>Baltic countries</v>
          </cell>
          <cell r="C1375" t="str">
            <v>Pays Baltiques</v>
          </cell>
          <cell r="D1375" t="str">
            <v>Países Bálticos</v>
          </cell>
          <cell r="E1375" t="str">
            <v>41</v>
          </cell>
        </row>
        <row r="1376">
          <cell r="A1376">
            <v>994</v>
          </cell>
          <cell r="B1376" t="str">
            <v>Commonwealth Independent States</v>
          </cell>
          <cell r="C1376" t="str">
            <v>Communauté d'États indépendants</v>
          </cell>
          <cell r="D1376" t="str">
            <v>Comunidad de Estados Independientes</v>
          </cell>
          <cell r="E1376" t="str">
            <v>41</v>
          </cell>
        </row>
        <row r="1377">
          <cell r="A1377">
            <v>949</v>
          </cell>
          <cell r="B1377" t="str">
            <v>Other countries Central/East Europe</v>
          </cell>
          <cell r="C1377" t="str">
            <v>Autres pays Europe centrale/orientale</v>
          </cell>
          <cell r="D1377" t="str">
            <v>Otros países Europa Central/Oriental</v>
          </cell>
          <cell r="E1377" t="str">
            <v>41</v>
          </cell>
        </row>
        <row r="1378">
          <cell r="A1378">
            <v>950</v>
          </cell>
          <cell r="B1378" t="str">
            <v>All countries Central/East Europe</v>
          </cell>
          <cell r="C1378" t="str">
            <v>Tous pays Europe centrale/orientale</v>
          </cell>
          <cell r="D1378" t="str">
            <v>Todos países Europa Cental/Oriental</v>
          </cell>
          <cell r="E1378" t="str">
            <v>41</v>
          </cell>
        </row>
        <row r="1379">
          <cell r="A1379">
            <v>42000</v>
          </cell>
          <cell r="B1379" t="str">
            <v>NORTHERN EUROPE</v>
          </cell>
          <cell r="C1379" t="str">
            <v>EUROPE DU NORD</v>
          </cell>
          <cell r="D1379" t="str">
            <v>EUROPA DEL NORTE</v>
          </cell>
          <cell r="E1379" t="str">
            <v>42</v>
          </cell>
        </row>
        <row r="1380">
          <cell r="A1380">
            <v>830</v>
          </cell>
          <cell r="B1380" t="str">
            <v>Channel Islands</v>
          </cell>
          <cell r="C1380" t="str">
            <v>Îles Anglo-Normandes</v>
          </cell>
          <cell r="D1380" t="str">
            <v>Islas Anglonormandas</v>
          </cell>
          <cell r="E1380" t="str">
            <v>42</v>
          </cell>
        </row>
        <row r="1381">
          <cell r="A1381">
            <v>208</v>
          </cell>
          <cell r="B1381" t="str">
            <v>Denmark</v>
          </cell>
          <cell r="C1381" t="str">
            <v>Danemark</v>
          </cell>
          <cell r="D1381" t="str">
            <v>Dinamarca</v>
          </cell>
          <cell r="E1381" t="str">
            <v>42</v>
          </cell>
        </row>
        <row r="1382">
          <cell r="A1382">
            <v>234</v>
          </cell>
          <cell r="B1382" t="str">
            <v>Faeroe Islands</v>
          </cell>
          <cell r="C1382" t="str">
            <v>Îles Féroé</v>
          </cell>
          <cell r="D1382" t="str">
            <v>Islas Feroe</v>
          </cell>
          <cell r="E1382" t="str">
            <v>42</v>
          </cell>
        </row>
        <row r="1383">
          <cell r="A1383">
            <v>246</v>
          </cell>
          <cell r="B1383" t="str">
            <v>Finland</v>
          </cell>
          <cell r="C1383" t="str">
            <v>Finlande</v>
          </cell>
          <cell r="D1383" t="str">
            <v>Finlandia</v>
          </cell>
          <cell r="E1383" t="str">
            <v>42</v>
          </cell>
        </row>
        <row r="1384">
          <cell r="A1384">
            <v>352</v>
          </cell>
          <cell r="B1384" t="str">
            <v>Iceland</v>
          </cell>
          <cell r="C1384" t="str">
            <v>Islande</v>
          </cell>
          <cell r="D1384" t="str">
            <v>Islandia</v>
          </cell>
          <cell r="E1384" t="str">
            <v>42</v>
          </cell>
        </row>
        <row r="1385">
          <cell r="A1385">
            <v>372</v>
          </cell>
          <cell r="B1385" t="str">
            <v>Ireland</v>
          </cell>
          <cell r="C1385" t="str">
            <v>Irlande</v>
          </cell>
          <cell r="D1385" t="str">
            <v>Irlanda</v>
          </cell>
          <cell r="E1385" t="str">
            <v>42</v>
          </cell>
        </row>
        <row r="1386">
          <cell r="A1386">
            <v>833</v>
          </cell>
          <cell r="B1386" t="str">
            <v>Isle of Man</v>
          </cell>
          <cell r="C1386" t="str">
            <v>Île de Man</v>
          </cell>
          <cell r="D1386" t="str">
            <v>Isla de Man</v>
          </cell>
          <cell r="E1386" t="str">
            <v>42</v>
          </cell>
        </row>
        <row r="1387">
          <cell r="A1387">
            <v>578</v>
          </cell>
          <cell r="B1387" t="str">
            <v>Norway</v>
          </cell>
          <cell r="C1387" t="str">
            <v>Norvège</v>
          </cell>
          <cell r="D1387" t="str">
            <v>Noruega</v>
          </cell>
          <cell r="E1387" t="str">
            <v>42</v>
          </cell>
        </row>
        <row r="1388">
          <cell r="A1388">
            <v>744</v>
          </cell>
          <cell r="B1388" t="str">
            <v>Svalbard and Jan Mayen Islands</v>
          </cell>
          <cell r="C1388" t="str">
            <v>Îles Svalbard et Jan Mayen</v>
          </cell>
          <cell r="D1388" t="str">
            <v>Islas Svalbard y Jan Mayen</v>
          </cell>
          <cell r="E1388" t="str">
            <v>42</v>
          </cell>
        </row>
        <row r="1389">
          <cell r="A1389">
            <v>752</v>
          </cell>
          <cell r="B1389" t="str">
            <v>Sweden</v>
          </cell>
          <cell r="C1389" t="str">
            <v>Suède</v>
          </cell>
          <cell r="D1389" t="str">
            <v>Suecia</v>
          </cell>
          <cell r="E1389" t="str">
            <v>42</v>
          </cell>
        </row>
        <row r="1390">
          <cell r="A1390">
            <v>826</v>
          </cell>
          <cell r="B1390" t="str">
            <v>United Kingdom</v>
          </cell>
          <cell r="C1390" t="str">
            <v>Royaume-Uni</v>
          </cell>
          <cell r="D1390" t="str">
            <v>Reino Unido</v>
          </cell>
          <cell r="E1390" t="str">
            <v>42</v>
          </cell>
        </row>
        <row r="1391">
          <cell r="A1391">
            <v>951</v>
          </cell>
          <cell r="B1391" t="str">
            <v>United Kingdom/Ireland</v>
          </cell>
          <cell r="C1391" t="str">
            <v>Royaume-Uni/Irlande</v>
          </cell>
          <cell r="D1391" t="str">
            <v>Reino Unido/Irlanda</v>
          </cell>
          <cell r="E1391" t="str">
            <v>42</v>
          </cell>
        </row>
        <row r="1392">
          <cell r="A1392">
            <v>952</v>
          </cell>
          <cell r="B1392" t="str">
            <v>Scandinavia</v>
          </cell>
          <cell r="C1392" t="str">
            <v>Scandinavie</v>
          </cell>
          <cell r="D1392" t="str">
            <v>Escandinavia</v>
          </cell>
          <cell r="E1392" t="str">
            <v>42</v>
          </cell>
        </row>
        <row r="1393">
          <cell r="A1393">
            <v>953</v>
          </cell>
          <cell r="B1393" t="str">
            <v>Other countries of Northern Europe</v>
          </cell>
          <cell r="C1393" t="str">
            <v>Autres pays Europe du Nord</v>
          </cell>
          <cell r="D1393" t="str">
            <v>Otros países de Europa del Norte</v>
          </cell>
          <cell r="E1393" t="str">
            <v>42</v>
          </cell>
        </row>
        <row r="1394">
          <cell r="A1394">
            <v>954</v>
          </cell>
          <cell r="B1394" t="str">
            <v>All countries of Northern Europe</v>
          </cell>
          <cell r="C1394" t="str">
            <v>Tous pays Europe du Nord</v>
          </cell>
          <cell r="D1394" t="str">
            <v>Todos los países de Europa del Norte</v>
          </cell>
          <cell r="E1394" t="str">
            <v>42</v>
          </cell>
        </row>
        <row r="1395">
          <cell r="A1395">
            <v>43000</v>
          </cell>
          <cell r="B1395" t="str">
            <v>SOUTHERN EUROPE</v>
          </cell>
          <cell r="C1395" t="str">
            <v>EUROPE DU SUD</v>
          </cell>
          <cell r="D1395" t="str">
            <v>EUROPA MERIDIONAL</v>
          </cell>
          <cell r="E1395" t="str">
            <v>43</v>
          </cell>
        </row>
        <row r="1396">
          <cell r="A1396">
            <v>8</v>
          </cell>
          <cell r="B1396" t="str">
            <v>Albania</v>
          </cell>
          <cell r="C1396" t="str">
            <v>Albanie</v>
          </cell>
          <cell r="D1396" t="str">
            <v>Albania</v>
          </cell>
          <cell r="E1396" t="str">
            <v>43</v>
          </cell>
        </row>
        <row r="1397">
          <cell r="A1397">
            <v>20</v>
          </cell>
          <cell r="B1397" t="str">
            <v>Andorra</v>
          </cell>
          <cell r="C1397" t="str">
            <v>Andorre</v>
          </cell>
          <cell r="D1397" t="str">
            <v>Andorra</v>
          </cell>
          <cell r="E1397" t="str">
            <v>43</v>
          </cell>
        </row>
        <row r="1398">
          <cell r="A1398">
            <v>70</v>
          </cell>
          <cell r="B1398" t="str">
            <v>Bosnia and Herzegovina</v>
          </cell>
          <cell r="C1398" t="str">
            <v>Bosnie-Herzégovine</v>
          </cell>
          <cell r="D1398" t="str">
            <v>Bosnia y Herzegovina</v>
          </cell>
          <cell r="E1398" t="str">
            <v>43</v>
          </cell>
        </row>
        <row r="1399">
          <cell r="A1399">
            <v>191</v>
          </cell>
          <cell r="B1399" t="str">
            <v>Croatia</v>
          </cell>
          <cell r="C1399" t="str">
            <v>Croatie</v>
          </cell>
          <cell r="D1399" t="str">
            <v>Croacia</v>
          </cell>
          <cell r="E1399" t="str">
            <v>43</v>
          </cell>
        </row>
        <row r="1400">
          <cell r="A1400">
            <v>292</v>
          </cell>
          <cell r="B1400" t="str">
            <v>Gibraltar</v>
          </cell>
          <cell r="C1400" t="str">
            <v>Gibraltar</v>
          </cell>
          <cell r="D1400" t="str">
            <v>Gibraltar</v>
          </cell>
          <cell r="E1400" t="str">
            <v>43</v>
          </cell>
        </row>
        <row r="1401">
          <cell r="A1401">
            <v>300</v>
          </cell>
          <cell r="B1401" t="str">
            <v>Greece</v>
          </cell>
          <cell r="C1401" t="str">
            <v>Grèce</v>
          </cell>
          <cell r="D1401" t="str">
            <v>Grecia</v>
          </cell>
          <cell r="E1401" t="str">
            <v>43</v>
          </cell>
        </row>
        <row r="1402">
          <cell r="A1402">
            <v>336</v>
          </cell>
          <cell r="B1402" t="str">
            <v>Holy See</v>
          </cell>
          <cell r="C1402" t="str">
            <v>Saint-Siège</v>
          </cell>
          <cell r="D1402" t="str">
            <v>Santa Sede</v>
          </cell>
          <cell r="E1402" t="str">
            <v>43</v>
          </cell>
        </row>
        <row r="1403">
          <cell r="A1403">
            <v>380</v>
          </cell>
          <cell r="B1403" t="str">
            <v>Italy</v>
          </cell>
          <cell r="C1403" t="str">
            <v>Italie</v>
          </cell>
          <cell r="D1403" t="str">
            <v>Italia</v>
          </cell>
          <cell r="E1403" t="str">
            <v>43</v>
          </cell>
        </row>
        <row r="1404">
          <cell r="A1404">
            <v>470</v>
          </cell>
          <cell r="B1404" t="str">
            <v>Malta</v>
          </cell>
          <cell r="C1404" t="str">
            <v>Malte</v>
          </cell>
          <cell r="D1404" t="str">
            <v>Malta</v>
          </cell>
          <cell r="E1404" t="str">
            <v>43</v>
          </cell>
        </row>
        <row r="1405">
          <cell r="A1405">
            <v>499</v>
          </cell>
          <cell r="B1405" t="str">
            <v>Montenegro</v>
          </cell>
          <cell r="C1405" t="str">
            <v>Monténégro</v>
          </cell>
          <cell r="D1405" t="str">
            <v>Montenegro</v>
          </cell>
          <cell r="E1405" t="str">
            <v>43</v>
          </cell>
        </row>
        <row r="1406">
          <cell r="A1406">
            <v>620</v>
          </cell>
          <cell r="B1406" t="str">
            <v>Portugal</v>
          </cell>
          <cell r="C1406" t="str">
            <v>Portugal</v>
          </cell>
          <cell r="D1406" t="str">
            <v>Portugal</v>
          </cell>
          <cell r="E1406" t="str">
            <v>43</v>
          </cell>
        </row>
        <row r="1407">
          <cell r="A1407">
            <v>674</v>
          </cell>
          <cell r="B1407" t="str">
            <v>San Marino</v>
          </cell>
          <cell r="C1407" t="str">
            <v>Saint-Marin</v>
          </cell>
          <cell r="D1407" t="str">
            <v>San Marino</v>
          </cell>
          <cell r="E1407" t="str">
            <v>43</v>
          </cell>
        </row>
        <row r="1408">
          <cell r="A1408">
            <v>688</v>
          </cell>
          <cell r="B1408" t="str">
            <v>Serbia</v>
          </cell>
          <cell r="C1408" t="str">
            <v>Serbie</v>
          </cell>
          <cell r="D1408" t="str">
            <v>Serbia</v>
          </cell>
          <cell r="E1408" t="str">
            <v>43</v>
          </cell>
        </row>
        <row r="1409">
          <cell r="A1409">
            <v>891</v>
          </cell>
          <cell r="B1409" t="str">
            <v>Serbia and Montenegro</v>
          </cell>
          <cell r="C1409" t="str">
            <v>Serbie-et-Monténégro</v>
          </cell>
          <cell r="D1409" t="str">
            <v>Serbia y Montenegro</v>
          </cell>
          <cell r="E1409" t="str">
            <v>43</v>
          </cell>
        </row>
        <row r="1410">
          <cell r="A1410">
            <v>705</v>
          </cell>
          <cell r="B1410" t="str">
            <v>Slovenia</v>
          </cell>
          <cell r="C1410" t="str">
            <v>Slovénie</v>
          </cell>
          <cell r="D1410" t="str">
            <v>Eslovenia</v>
          </cell>
          <cell r="E1410" t="str">
            <v>43</v>
          </cell>
        </row>
        <row r="1411">
          <cell r="A1411">
            <v>724</v>
          </cell>
          <cell r="B1411" t="str">
            <v>Spain</v>
          </cell>
          <cell r="C1411" t="str">
            <v>Espagne</v>
          </cell>
          <cell r="D1411" t="str">
            <v>España</v>
          </cell>
          <cell r="E1411" t="str">
            <v>43</v>
          </cell>
        </row>
        <row r="1412">
          <cell r="A1412">
            <v>807</v>
          </cell>
          <cell r="B1412" t="str">
            <v>The Former Yugoslav Republic of Macedonia</v>
          </cell>
          <cell r="C1412" t="str">
            <v xml:space="preserve">Ex-République Yougoslave de Macédoine </v>
          </cell>
          <cell r="D1412" t="str">
            <v>Ex República Yugoslava de Macedonia</v>
          </cell>
          <cell r="E1412" t="str">
            <v>43</v>
          </cell>
        </row>
        <row r="1413">
          <cell r="A1413">
            <v>890</v>
          </cell>
          <cell r="B1413" t="str">
            <v>Yugoslavia, SFR (former)</v>
          </cell>
          <cell r="C1413" t="str">
            <v>Yougoslavie, SFR (ancienne)</v>
          </cell>
          <cell r="D1413" t="str">
            <v>Yugoslavia, RSF (antigua)</v>
          </cell>
          <cell r="E1413" t="str">
            <v>43</v>
          </cell>
        </row>
        <row r="1414">
          <cell r="A1414">
            <v>955</v>
          </cell>
          <cell r="B1414" t="str">
            <v>Spain,Portugal</v>
          </cell>
          <cell r="C1414" t="str">
            <v>Espagne,Portugal</v>
          </cell>
          <cell r="D1414" t="str">
            <v>España,Portugal</v>
          </cell>
          <cell r="E1414" t="str">
            <v>43</v>
          </cell>
        </row>
        <row r="1415">
          <cell r="A1415">
            <v>956</v>
          </cell>
          <cell r="B1415" t="str">
            <v>Other countries of Southern Europe</v>
          </cell>
          <cell r="C1415" t="str">
            <v>Autres pays Europe du Sud</v>
          </cell>
          <cell r="D1415" t="str">
            <v>Otros países de Europa meridional</v>
          </cell>
          <cell r="E1415" t="str">
            <v>43</v>
          </cell>
        </row>
        <row r="1416">
          <cell r="A1416">
            <v>957</v>
          </cell>
          <cell r="B1416" t="str">
            <v>All countries of Southern Europe</v>
          </cell>
          <cell r="C1416" t="str">
            <v>Tous pays Europe du Sud</v>
          </cell>
          <cell r="D1416" t="str">
            <v>Todos los países de Europa meridional</v>
          </cell>
          <cell r="E1416" t="str">
            <v>43</v>
          </cell>
        </row>
        <row r="1417">
          <cell r="A1417">
            <v>44000</v>
          </cell>
          <cell r="B1417" t="str">
            <v>WESTERN EUROPE</v>
          </cell>
          <cell r="C1417" t="str">
            <v>EUROPE OCCIDENTALE</v>
          </cell>
          <cell r="D1417" t="str">
            <v>EUROPA OCCIDENTAL</v>
          </cell>
          <cell r="E1417" t="str">
            <v>44</v>
          </cell>
        </row>
        <row r="1418">
          <cell r="A1418">
            <v>40</v>
          </cell>
          <cell r="B1418" t="str">
            <v>Austria</v>
          </cell>
          <cell r="C1418" t="str">
            <v>Autriche</v>
          </cell>
          <cell r="D1418" t="str">
            <v>Austria</v>
          </cell>
          <cell r="E1418" t="str">
            <v>44</v>
          </cell>
        </row>
        <row r="1419">
          <cell r="A1419">
            <v>56</v>
          </cell>
          <cell r="B1419" t="str">
            <v>Belgium</v>
          </cell>
          <cell r="C1419" t="str">
            <v>Belgique</v>
          </cell>
          <cell r="D1419" t="str">
            <v>Bélgica</v>
          </cell>
          <cell r="E1419" t="str">
            <v>44</v>
          </cell>
        </row>
        <row r="1420">
          <cell r="A1420">
            <v>250</v>
          </cell>
          <cell r="B1420" t="str">
            <v>France</v>
          </cell>
          <cell r="C1420" t="str">
            <v>France</v>
          </cell>
          <cell r="D1420" t="str">
            <v>Francia</v>
          </cell>
          <cell r="E1420" t="str">
            <v>44</v>
          </cell>
        </row>
        <row r="1421">
          <cell r="A1421">
            <v>280</v>
          </cell>
          <cell r="B1421" t="str">
            <v>Germany</v>
          </cell>
          <cell r="C1421" t="str">
            <v>Allemagne</v>
          </cell>
          <cell r="D1421" t="str">
            <v>Alemania</v>
          </cell>
          <cell r="E1421" t="str">
            <v>44</v>
          </cell>
        </row>
        <row r="1422">
          <cell r="A1422">
            <v>438</v>
          </cell>
          <cell r="B1422" t="str">
            <v>Liechtenstein</v>
          </cell>
          <cell r="C1422" t="str">
            <v>Liechtenstein</v>
          </cell>
          <cell r="D1422" t="str">
            <v>Liechtenstein</v>
          </cell>
          <cell r="E1422" t="str">
            <v>44</v>
          </cell>
        </row>
        <row r="1423">
          <cell r="A1423">
            <v>442</v>
          </cell>
          <cell r="B1423" t="str">
            <v>Luxembourg</v>
          </cell>
          <cell r="C1423" t="str">
            <v>Luxembourg</v>
          </cell>
          <cell r="D1423" t="str">
            <v>Luxemburgo</v>
          </cell>
          <cell r="E1423" t="str">
            <v>44</v>
          </cell>
        </row>
        <row r="1424">
          <cell r="A1424">
            <v>492</v>
          </cell>
          <cell r="B1424" t="str">
            <v>Monaco</v>
          </cell>
          <cell r="C1424" t="str">
            <v>Monaco</v>
          </cell>
          <cell r="D1424" t="str">
            <v>Mónaco</v>
          </cell>
          <cell r="E1424" t="str">
            <v>44</v>
          </cell>
        </row>
        <row r="1425">
          <cell r="A1425">
            <v>528</v>
          </cell>
          <cell r="B1425" t="str">
            <v>Netherlands</v>
          </cell>
          <cell r="C1425" t="str">
            <v>Pays-Bas</v>
          </cell>
          <cell r="D1425" t="str">
            <v>Países Bajos</v>
          </cell>
          <cell r="E1425" t="str">
            <v>44</v>
          </cell>
        </row>
        <row r="1426">
          <cell r="A1426">
            <v>756</v>
          </cell>
          <cell r="B1426" t="str">
            <v>Switzerland</v>
          </cell>
          <cell r="C1426" t="str">
            <v>Suisse</v>
          </cell>
          <cell r="D1426" t="str">
            <v>Suiza</v>
          </cell>
          <cell r="E1426" t="str">
            <v>44</v>
          </cell>
        </row>
        <row r="1427">
          <cell r="A1427">
            <v>961</v>
          </cell>
          <cell r="B1427" t="str">
            <v>Belgium / Luxembourg</v>
          </cell>
          <cell r="C1427" t="str">
            <v>Belgique / Luxembourg</v>
          </cell>
          <cell r="D1427" t="str">
            <v>Bélgica / Luxemburgo</v>
          </cell>
          <cell r="E1427" t="str">
            <v>44</v>
          </cell>
        </row>
        <row r="1428">
          <cell r="A1428">
            <v>960</v>
          </cell>
          <cell r="B1428" t="str">
            <v>Benelux</v>
          </cell>
          <cell r="C1428" t="str">
            <v>Benelux</v>
          </cell>
          <cell r="D1428" t="str">
            <v>Benelux</v>
          </cell>
          <cell r="E1428" t="str">
            <v>44</v>
          </cell>
        </row>
        <row r="1429">
          <cell r="A1429">
            <v>962</v>
          </cell>
          <cell r="B1429" t="str">
            <v>Other countries of Western Europe</v>
          </cell>
          <cell r="C1429" t="str">
            <v>Autres pays Europe occidentale</v>
          </cell>
          <cell r="D1429" t="str">
            <v>Otros países de Europa occidental</v>
          </cell>
          <cell r="E1429" t="str">
            <v>44</v>
          </cell>
        </row>
        <row r="1430">
          <cell r="A1430">
            <v>963</v>
          </cell>
          <cell r="B1430" t="str">
            <v>All countries of Western Europe</v>
          </cell>
          <cell r="C1430" t="str">
            <v>Tous pays Europe occidentale</v>
          </cell>
          <cell r="D1430" t="str">
            <v>Todos los países de Europa occidental</v>
          </cell>
          <cell r="E1430" t="str">
            <v>44</v>
          </cell>
        </row>
        <row r="1431">
          <cell r="A1431">
            <v>45000</v>
          </cell>
          <cell r="B1431" t="str">
            <v>EAST MEDITERRANEAN EUROPE</v>
          </cell>
          <cell r="C1431" t="str">
            <v>EUROPE MÉDITERRANÉENNE ORIENTALE</v>
          </cell>
          <cell r="D1431" t="str">
            <v>EUROPA MEDITERRÁNEA ORIENTAL</v>
          </cell>
          <cell r="E1431" t="str">
            <v>45</v>
          </cell>
        </row>
        <row r="1432">
          <cell r="A1432">
            <v>196</v>
          </cell>
          <cell r="B1432" t="str">
            <v>Cyprus</v>
          </cell>
          <cell r="C1432" t="str">
            <v>Chypre</v>
          </cell>
          <cell r="D1432" t="str">
            <v>Chipre</v>
          </cell>
          <cell r="E1432" t="str">
            <v>45</v>
          </cell>
        </row>
        <row r="1433">
          <cell r="A1433">
            <v>376</v>
          </cell>
          <cell r="B1433" t="str">
            <v>Israel</v>
          </cell>
          <cell r="C1433" t="str">
            <v>Israël</v>
          </cell>
          <cell r="D1433" t="str">
            <v>Israel</v>
          </cell>
          <cell r="E1433" t="str">
            <v>45</v>
          </cell>
        </row>
        <row r="1434">
          <cell r="A1434">
            <v>792</v>
          </cell>
          <cell r="B1434" t="str">
            <v>Turkey</v>
          </cell>
          <cell r="C1434" t="str">
            <v>Turquie</v>
          </cell>
          <cell r="D1434" t="str">
            <v>Turquía</v>
          </cell>
          <cell r="E1434" t="str">
            <v>45</v>
          </cell>
        </row>
        <row r="1435">
          <cell r="A1435">
            <v>46000</v>
          </cell>
          <cell r="B1435" t="str">
            <v>OTHER EUROPE</v>
          </cell>
          <cell r="C1435" t="str">
            <v>AUTRES EUROPE</v>
          </cell>
          <cell r="D1435" t="str">
            <v>OTROS EUROPA</v>
          </cell>
          <cell r="E1435" t="str">
            <v>46</v>
          </cell>
        </row>
        <row r="1436">
          <cell r="A1436">
            <v>966</v>
          </cell>
          <cell r="B1436" t="str">
            <v>Other countries of Europe</v>
          </cell>
          <cell r="C1436" t="str">
            <v>Autres pays d'Europe</v>
          </cell>
          <cell r="D1436" t="str">
            <v>Otros países de Europa</v>
          </cell>
          <cell r="E1436" t="str">
            <v>46</v>
          </cell>
        </row>
        <row r="1437">
          <cell r="A1437">
            <v>967</v>
          </cell>
          <cell r="B1437" t="str">
            <v>All countries of Europe</v>
          </cell>
          <cell r="C1437" t="str">
            <v>Tous pays d'Europe</v>
          </cell>
          <cell r="D1437" t="str">
            <v>Todos los países de Europa</v>
          </cell>
          <cell r="E1437" t="str">
            <v>46</v>
          </cell>
        </row>
        <row r="1438">
          <cell r="A1438">
            <v>50000</v>
          </cell>
          <cell r="B1438" t="str">
            <v>MIDDLE EAST</v>
          </cell>
          <cell r="C1438" t="str">
            <v>MOYEN-ORIENT</v>
          </cell>
          <cell r="D1438" t="str">
            <v>ORIENTE MEDIO</v>
          </cell>
          <cell r="E1438" t="str">
            <v>50</v>
          </cell>
        </row>
        <row r="1439">
          <cell r="A1439">
            <v>48</v>
          </cell>
          <cell r="B1439" t="str">
            <v>Bahrain</v>
          </cell>
          <cell r="C1439" t="str">
            <v>Bahreïn</v>
          </cell>
          <cell r="D1439" t="str">
            <v>Bahrein</v>
          </cell>
          <cell r="E1439" t="str">
            <v>51</v>
          </cell>
        </row>
        <row r="1440">
          <cell r="A1440">
            <v>720</v>
          </cell>
          <cell r="B1440" t="str">
            <v>Democratic Yemen (former)</v>
          </cell>
          <cell r="C1440" t="str">
            <v>Yémen démocratique (ancienne)</v>
          </cell>
          <cell r="D1440" t="str">
            <v>Yemen Democrático (antiguo)</v>
          </cell>
          <cell r="E1440" t="str">
            <v>51</v>
          </cell>
        </row>
        <row r="1441">
          <cell r="A1441">
            <v>786</v>
          </cell>
          <cell r="B1441" t="str">
            <v>Dubai</v>
          </cell>
          <cell r="C1441" t="str">
            <v>Dubai</v>
          </cell>
          <cell r="D1441" t="str">
            <v>Dubai</v>
          </cell>
          <cell r="E1441" t="str">
            <v>51</v>
          </cell>
        </row>
        <row r="1442">
          <cell r="A1442">
            <v>818</v>
          </cell>
          <cell r="B1442" t="str">
            <v>Egypt</v>
          </cell>
          <cell r="C1442" t="str">
            <v>Égypte</v>
          </cell>
          <cell r="D1442" t="str">
            <v>Egipto</v>
          </cell>
          <cell r="E1442" t="str">
            <v>51</v>
          </cell>
        </row>
        <row r="1443">
          <cell r="A1443">
            <v>368</v>
          </cell>
          <cell r="B1443" t="str">
            <v>Iraq</v>
          </cell>
          <cell r="C1443" t="str">
            <v>Iraq</v>
          </cell>
          <cell r="D1443" t="str">
            <v>Iraq</v>
          </cell>
          <cell r="E1443" t="str">
            <v>51</v>
          </cell>
        </row>
        <row r="1444">
          <cell r="A1444">
            <v>400</v>
          </cell>
          <cell r="B1444" t="str">
            <v>Jordan</v>
          </cell>
          <cell r="C1444" t="str">
            <v>Jordanie</v>
          </cell>
          <cell r="D1444" t="str">
            <v>Jordania</v>
          </cell>
          <cell r="E1444" t="str">
            <v>51</v>
          </cell>
        </row>
        <row r="1445">
          <cell r="A1445">
            <v>414</v>
          </cell>
          <cell r="B1445" t="str">
            <v>Kuwait</v>
          </cell>
          <cell r="C1445" t="str">
            <v>Koweït</v>
          </cell>
          <cell r="D1445" t="str">
            <v>Kuwait</v>
          </cell>
          <cell r="E1445" t="str">
            <v>51</v>
          </cell>
        </row>
        <row r="1446">
          <cell r="A1446">
            <v>422</v>
          </cell>
          <cell r="B1446" t="str">
            <v>Lebanon</v>
          </cell>
          <cell r="C1446" t="str">
            <v>Liban</v>
          </cell>
          <cell r="D1446" t="str">
            <v>Líbano</v>
          </cell>
          <cell r="E1446" t="str">
            <v>51</v>
          </cell>
        </row>
        <row r="1447">
          <cell r="A1447">
            <v>434</v>
          </cell>
          <cell r="B1447" t="str">
            <v>Libya</v>
          </cell>
          <cell r="C1447" t="str">
            <v>Libye</v>
          </cell>
          <cell r="D1447" t="str">
            <v>Libia</v>
          </cell>
          <cell r="E1447" t="str">
            <v>51</v>
          </cell>
        </row>
        <row r="1448">
          <cell r="A1448">
            <v>512</v>
          </cell>
          <cell r="B1448" t="str">
            <v>Oman</v>
          </cell>
          <cell r="C1448" t="str">
            <v>Oman</v>
          </cell>
          <cell r="D1448" t="str">
            <v>Omán</v>
          </cell>
          <cell r="E1448" t="str">
            <v>51</v>
          </cell>
        </row>
        <row r="1449">
          <cell r="A1449">
            <v>634</v>
          </cell>
          <cell r="B1449" t="str">
            <v>Qatar</v>
          </cell>
          <cell r="C1449" t="str">
            <v>Qatar</v>
          </cell>
          <cell r="D1449" t="str">
            <v>Qatar</v>
          </cell>
          <cell r="E1449" t="str">
            <v>51</v>
          </cell>
        </row>
        <row r="1450">
          <cell r="A1450">
            <v>682</v>
          </cell>
          <cell r="B1450" t="str">
            <v>Saudi Arabia</v>
          </cell>
          <cell r="C1450" t="str">
            <v>Arabie saoudite</v>
          </cell>
          <cell r="D1450" t="str">
            <v>Arabia Saudita</v>
          </cell>
          <cell r="E1450" t="str">
            <v>51</v>
          </cell>
        </row>
        <row r="1451">
          <cell r="A1451">
            <v>275</v>
          </cell>
          <cell r="B1451" t="str">
            <v>State of Palestine</v>
          </cell>
          <cell r="C1451" t="str">
            <v>État de Palestine</v>
          </cell>
          <cell r="D1451" t="str">
            <v>Estado de Palestina</v>
          </cell>
          <cell r="E1451" t="str">
            <v>51</v>
          </cell>
        </row>
        <row r="1452">
          <cell r="A1452">
            <v>760</v>
          </cell>
          <cell r="B1452" t="str">
            <v>Syrian Arab Republic</v>
          </cell>
          <cell r="C1452" t="str">
            <v>République arabe syrienne</v>
          </cell>
          <cell r="D1452" t="str">
            <v>República Árabe Siria</v>
          </cell>
          <cell r="E1452" t="str">
            <v>51</v>
          </cell>
        </row>
        <row r="1453">
          <cell r="A1453">
            <v>784</v>
          </cell>
          <cell r="B1453" t="str">
            <v>United Arab Emirates</v>
          </cell>
          <cell r="C1453" t="str">
            <v>Émirats arabes unis</v>
          </cell>
          <cell r="D1453" t="str">
            <v>Emiratos Árabes Unidos</v>
          </cell>
          <cell r="E1453" t="str">
            <v>51</v>
          </cell>
        </row>
        <row r="1454">
          <cell r="A1454">
            <v>886</v>
          </cell>
          <cell r="B1454" t="str">
            <v>Yemen</v>
          </cell>
          <cell r="C1454" t="str">
            <v>Yémen</v>
          </cell>
          <cell r="D1454" t="str">
            <v>Yemen</v>
          </cell>
          <cell r="E1454" t="str">
            <v>51</v>
          </cell>
        </row>
        <row r="1455">
          <cell r="A1455">
            <v>943</v>
          </cell>
          <cell r="B1455" t="str">
            <v>Other countries of Middle East</v>
          </cell>
          <cell r="C1455" t="str">
            <v>Autres pays Moyen-Orient</v>
          </cell>
          <cell r="D1455" t="str">
            <v>Otros países de Oriente Medio</v>
          </cell>
          <cell r="E1455" t="str">
            <v>51</v>
          </cell>
        </row>
        <row r="1456">
          <cell r="A1456">
            <v>944</v>
          </cell>
          <cell r="B1456" t="str">
            <v>All countries of Middle East</v>
          </cell>
          <cell r="C1456" t="str">
            <v>Tous pays Moyen-Orient</v>
          </cell>
          <cell r="D1456" t="str">
            <v>Todos los países de Oriente Medio</v>
          </cell>
          <cell r="E1456" t="str">
            <v>51</v>
          </cell>
        </row>
        <row r="1457">
          <cell r="A1457">
            <v>60000</v>
          </cell>
          <cell r="B1457" t="str">
            <v>SOUTH ASIA</v>
          </cell>
          <cell r="C1457" t="str">
            <v>ASIE DU SUD</v>
          </cell>
          <cell r="D1457" t="str">
            <v>ASIA MERIDIONAL</v>
          </cell>
          <cell r="E1457" t="str">
            <v>60</v>
          </cell>
        </row>
        <row r="1458">
          <cell r="A1458">
            <v>4</v>
          </cell>
          <cell r="B1458" t="str">
            <v>Afghanistan</v>
          </cell>
          <cell r="C1458" t="str">
            <v>Afghanistan</v>
          </cell>
          <cell r="D1458" t="str">
            <v>Afganistán</v>
          </cell>
          <cell r="E1458" t="str">
            <v>61</v>
          </cell>
        </row>
        <row r="1459">
          <cell r="A1459">
            <v>50</v>
          </cell>
          <cell r="B1459" t="str">
            <v>Bangladesh</v>
          </cell>
          <cell r="C1459" t="str">
            <v>Bangladesh</v>
          </cell>
          <cell r="D1459" t="str">
            <v>Bangladesh</v>
          </cell>
          <cell r="E1459" t="str">
            <v>61</v>
          </cell>
        </row>
        <row r="1460">
          <cell r="A1460">
            <v>64</v>
          </cell>
          <cell r="B1460" t="str">
            <v>Bhutan</v>
          </cell>
          <cell r="C1460" t="str">
            <v>Bhoutan</v>
          </cell>
          <cell r="D1460" t="str">
            <v>Bhután</v>
          </cell>
          <cell r="E1460" t="str">
            <v>61</v>
          </cell>
        </row>
        <row r="1461">
          <cell r="A1461">
            <v>356</v>
          </cell>
          <cell r="B1461" t="str">
            <v>India</v>
          </cell>
          <cell r="C1461" t="str">
            <v>Inde</v>
          </cell>
          <cell r="D1461" t="str">
            <v>India</v>
          </cell>
          <cell r="E1461" t="str">
            <v>61</v>
          </cell>
        </row>
        <row r="1462">
          <cell r="A1462">
            <v>364</v>
          </cell>
          <cell r="B1462" t="str">
            <v>Iran, Islamic Republic of</v>
          </cell>
          <cell r="C1462" t="str">
            <v>Iran (République islamique d')</v>
          </cell>
          <cell r="D1462" t="str">
            <v>Irán (República Islámica del)</v>
          </cell>
          <cell r="E1462" t="str">
            <v>61</v>
          </cell>
        </row>
        <row r="1463">
          <cell r="A1463">
            <v>462</v>
          </cell>
          <cell r="B1463" t="str">
            <v>Maldives</v>
          </cell>
          <cell r="C1463" t="str">
            <v>Maldives</v>
          </cell>
          <cell r="D1463" t="str">
            <v>Maldivas</v>
          </cell>
          <cell r="E1463" t="str">
            <v>61</v>
          </cell>
        </row>
        <row r="1464">
          <cell r="A1464">
            <v>524</v>
          </cell>
          <cell r="B1464" t="str">
            <v>Nepal</v>
          </cell>
          <cell r="C1464" t="str">
            <v>Népal</v>
          </cell>
          <cell r="D1464" t="str">
            <v>Nepal</v>
          </cell>
          <cell r="E1464" t="str">
            <v>61</v>
          </cell>
        </row>
        <row r="1465">
          <cell r="A1465">
            <v>586</v>
          </cell>
          <cell r="B1465" t="str">
            <v>Pakistan</v>
          </cell>
          <cell r="C1465" t="str">
            <v>Pakistan</v>
          </cell>
          <cell r="D1465" t="str">
            <v>Pakistán</v>
          </cell>
          <cell r="E1465" t="str">
            <v>61</v>
          </cell>
        </row>
        <row r="1466">
          <cell r="A1466">
            <v>144</v>
          </cell>
          <cell r="B1466" t="str">
            <v>Sri Lanka</v>
          </cell>
          <cell r="C1466" t="str">
            <v>Sri Lanka</v>
          </cell>
          <cell r="D1466" t="str">
            <v>Sri Lanka</v>
          </cell>
          <cell r="E1466" t="str">
            <v>61</v>
          </cell>
        </row>
        <row r="1467">
          <cell r="A1467">
            <v>940</v>
          </cell>
          <cell r="B1467" t="str">
            <v>India, Pakistan</v>
          </cell>
          <cell r="C1467" t="str">
            <v>Inde, Pakistan</v>
          </cell>
          <cell r="D1467" t="str">
            <v>India, Pakistán</v>
          </cell>
          <cell r="E1467" t="str">
            <v>61</v>
          </cell>
        </row>
        <row r="1468">
          <cell r="A1468">
            <v>941</v>
          </cell>
          <cell r="B1468" t="str">
            <v>Other countries of South Asia</v>
          </cell>
          <cell r="C1468" t="str">
            <v>Autres pays Asie du Sud</v>
          </cell>
          <cell r="D1468" t="str">
            <v>Otros países de Asia Meridional</v>
          </cell>
          <cell r="E1468" t="str">
            <v>61</v>
          </cell>
        </row>
        <row r="1469">
          <cell r="A1469">
            <v>942</v>
          </cell>
          <cell r="B1469" t="str">
            <v>All countries of South Asia</v>
          </cell>
          <cell r="C1469" t="str">
            <v>Tous pays Asie du Sud</v>
          </cell>
          <cell r="D1469" t="str">
            <v>Todos los países de Asia Meridional</v>
          </cell>
          <cell r="E1469" t="str">
            <v>61</v>
          </cell>
        </row>
        <row r="1470">
          <cell r="A1470">
            <v>70000</v>
          </cell>
          <cell r="B1470" t="str">
            <v>NOT SPECIFIED</v>
          </cell>
          <cell r="C1470" t="str">
            <v>NON SPECIFIEE</v>
          </cell>
          <cell r="D1470" t="str">
            <v>SIN ESPECIFICAR</v>
          </cell>
          <cell r="E1470" t="str">
            <v>70</v>
          </cell>
        </row>
        <row r="1471">
          <cell r="A1471">
            <v>997</v>
          </cell>
          <cell r="B1471" t="str">
            <v>Other countries of the World</v>
          </cell>
          <cell r="C1471" t="str">
            <v>Autres pays du monde</v>
          </cell>
          <cell r="D1471" t="str">
            <v>Otros países del Mundo</v>
          </cell>
          <cell r="E1471" t="str">
            <v>71</v>
          </cell>
        </row>
        <row r="1472">
          <cell r="A1472">
            <v>998</v>
          </cell>
          <cell r="B1472" t="str">
            <v>Nationals Residing Abroad</v>
          </cell>
          <cell r="C1472" t="str">
            <v>Nationaux résidents à l'étranger</v>
          </cell>
          <cell r="D1472" t="str">
            <v>Nacionales residentes en el extranjero</v>
          </cell>
          <cell r="E1472" t="str">
            <v>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tatistics.unwto.org/news/2014-03-05/methodological-notes-tourism-statistics-databa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istics.unwto.org/news/2014-03-05/methodological-notes-tourism-statistics-databa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tistics.unwto.org/news/2014-03-05/methodological-notes-tourism-statistics-databa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atistics.unwto.org/news/2014-03-05/methodological-notes-tourism-statistics-databa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tatistics.unwto.org/news/2014-03-05/methodological-notes-tourism-statistics-databas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tatistics.unwto.org/news/2014-03-05/methodological-notes-tourism-statistics-databas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tatistics.unwto.org/news/2014-03-05/methodological-notes-tourism-statistics-datab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G363"/>
  <sheetViews>
    <sheetView tabSelected="1" topLeftCell="C5" workbookViewId="0">
      <selection activeCell="AJ12" sqref="AJ12"/>
    </sheetView>
  </sheetViews>
  <sheetFormatPr defaultRowHeight="12.75" x14ac:dyDescent="0.2"/>
  <cols>
    <col min="1" max="1" width="0.140625" hidden="1" customWidth="1"/>
    <col min="2" max="2" width="9.140625" hidden="1" customWidth="1"/>
    <col min="3" max="3" width="43.7109375" customWidth="1"/>
    <col min="4" max="4" width="9.140625" hidden="1" customWidth="1"/>
    <col min="5" max="20" width="0" hidden="1" customWidth="1"/>
    <col min="27" max="31" width="0" hidden="1" customWidth="1"/>
    <col min="32" max="32" width="25.5703125" customWidth="1"/>
  </cols>
  <sheetData>
    <row r="1" spans="1:33" hidden="1" x14ac:dyDescent="0.2">
      <c r="A1" s="94" t="str">
        <f>[1]CODES!$B$1082</f>
        <v>World Tourism Organization (2017), Yearbook of Tourism Statistics dataset [Electronic], UNWTO, Madrid, data updated on 25/01/2017.</v>
      </c>
      <c r="B1" s="1" t="str">
        <f>[1]CODES!B216</f>
        <v>UGANDA</v>
      </c>
      <c r="C1" s="1" t="str">
        <f>[1]CODES!C216</f>
        <v>OUGANDA</v>
      </c>
      <c r="D1" s="1" t="str">
        <f>[1]CODES!D216</f>
        <v>UGANDA</v>
      </c>
      <c r="E1" s="2" t="str">
        <f>[1]CODES!$B$618</f>
        <v>1. Arrivals of non-resident tourists at national borders, by country of residence</v>
      </c>
      <c r="F1" s="2" t="str">
        <f>[1]CODES!$C$618</f>
        <v>1. Arrivées de touristes non résidents aux frontières nationales, par pays de résidence</v>
      </c>
      <c r="G1" s="2" t="str">
        <f>[1]CODES!$D$618</f>
        <v>1. Llegadas de turistas no residentes en las fronteras nacionales, por país de residencia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70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93" t="s">
        <v>0</v>
      </c>
    </row>
    <row r="2" spans="1:33" hidden="1" x14ac:dyDescent="0.2">
      <c r="A2" t="str">
        <f>[1]CODES!$B$1077</f>
        <v>Conceptual references and technical notes are available in the Methodological Notes to the Tourism Statistics Database:</v>
      </c>
      <c r="B2" s="1" t="str">
        <f>[1]CODES!$B$1064</f>
        <v>SEE:
►Series with data
►Complete list</v>
      </c>
      <c r="C2" s="1" t="str">
        <f>[1]CODES!$C$1064</f>
        <v>À VOIR:
►Séries avec données
►Liste complète</v>
      </c>
      <c r="D2" s="1" t="str">
        <f>[1]CODES!$D$1064</f>
        <v>VER:
►Series con datos
►Lista completa</v>
      </c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9"/>
      <c r="AD2" s="9"/>
      <c r="AE2" s="9"/>
      <c r="AF2" s="10" t="str">
        <f>[1]CODES!J216</f>
        <v>IN</v>
      </c>
    </row>
    <row r="3" spans="1:33" hidden="1" x14ac:dyDescent="0.2">
      <c r="A3" s="11" t="str">
        <f>[1]CODES!$B$1078</f>
        <v>http://statistics.unwto.org/news/2016-02-22/methodological-notes-tourism-statistics-database-2016-edition</v>
      </c>
      <c r="B3" s="1" t="str">
        <f>[1]CODES!$B$1065</f>
        <v>DATA</v>
      </c>
      <c r="C3" s="1" t="str">
        <f>[1]CODES!$C$1065</f>
        <v>DONNÉES</v>
      </c>
      <c r="D3" s="1" t="str">
        <f>[1]CODES!$D$1065</f>
        <v>DATOS</v>
      </c>
      <c r="E3" s="1" t="str">
        <f>[1]CODES!$B$1066</f>
        <v>NO DATA</v>
      </c>
      <c r="F3" s="1" t="str">
        <f>[1]CODES!$C$1066</f>
        <v>SANS DONNÉE</v>
      </c>
      <c r="G3" s="1" t="str">
        <f>[1]CODES!$D$1066</f>
        <v>SIN DATOS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9"/>
      <c r="AD3" s="9"/>
      <c r="AE3" s="9"/>
      <c r="AF3" s="92">
        <f>IF(OR(AF1&lt;&gt;"CORREO",AF2="IN"),1,IF(AF2="FR",2,3))</f>
        <v>1</v>
      </c>
    </row>
    <row r="4" spans="1:33" ht="24" hidden="1" x14ac:dyDescent="0.2">
      <c r="A4" s="91" t="s">
        <v>11</v>
      </c>
      <c r="B4" s="12">
        <v>800</v>
      </c>
      <c r="C4" s="13" t="str">
        <f>IF($AF$3=1,$B$1,IF($AF$3=2,$C$1,$D$1))</f>
        <v>UGANDA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5"/>
      <c r="U4" s="15"/>
      <c r="V4" s="15"/>
      <c r="W4" s="15"/>
      <c r="X4" s="90"/>
      <c r="Y4" s="90"/>
      <c r="Z4" s="90"/>
      <c r="AA4" s="15"/>
      <c r="AB4" s="15"/>
      <c r="AC4" s="15"/>
      <c r="AD4" s="15"/>
      <c r="AE4" s="15"/>
      <c r="AF4" s="16"/>
    </row>
    <row r="5" spans="1:33" ht="24.75" customHeight="1" thickBot="1" x14ac:dyDescent="0.25">
      <c r="A5" s="19" t="s">
        <v>10</v>
      </c>
      <c r="B5" s="19">
        <v>112</v>
      </c>
      <c r="C5" s="95" t="str">
        <f>IF($AF$3=1,$E$1,IF($AF$3=2,$F$1,$G$1))</f>
        <v>1. Arrivals of non-resident tourists at national borders, by country of residence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</row>
    <row r="6" spans="1:33" ht="52.5" thickTop="1" thickBot="1" x14ac:dyDescent="0.25">
      <c r="A6" s="28" t="s">
        <v>9</v>
      </c>
      <c r="B6" s="28" t="s">
        <v>8</v>
      </c>
      <c r="C6" s="29"/>
      <c r="D6" s="29" t="s">
        <v>2</v>
      </c>
      <c r="E6" s="29">
        <v>1995</v>
      </c>
      <c r="F6" s="29">
        <f>E6+1</f>
        <v>1996</v>
      </c>
      <c r="G6" s="29">
        <f>F6+1</f>
        <v>1997</v>
      </c>
      <c r="H6" s="29">
        <f>G6+1</f>
        <v>1998</v>
      </c>
      <c r="I6" s="29">
        <f>H6+1</f>
        <v>1999</v>
      </c>
      <c r="J6" s="29">
        <f>I6+1</f>
        <v>2000</v>
      </c>
      <c r="K6" s="29">
        <f>J6+1</f>
        <v>2001</v>
      </c>
      <c r="L6" s="29">
        <f>K6+1</f>
        <v>2002</v>
      </c>
      <c r="M6" s="29">
        <f>L6+1</f>
        <v>2003</v>
      </c>
      <c r="N6" s="29">
        <f>M6+1</f>
        <v>2004</v>
      </c>
      <c r="O6" s="29">
        <f>N6+1</f>
        <v>2005</v>
      </c>
      <c r="P6" s="29">
        <f>O6+1</f>
        <v>2006</v>
      </c>
      <c r="Q6" s="29">
        <f>P6+1</f>
        <v>2007</v>
      </c>
      <c r="R6" s="29">
        <f>Q6+1</f>
        <v>2008</v>
      </c>
      <c r="S6" s="29">
        <f>R6+1</f>
        <v>2009</v>
      </c>
      <c r="T6" s="29">
        <f>S6+1</f>
        <v>2010</v>
      </c>
      <c r="U6" s="29">
        <f>T6+1</f>
        <v>2011</v>
      </c>
      <c r="V6" s="29">
        <f>U6+1</f>
        <v>2012</v>
      </c>
      <c r="W6" s="29">
        <f>V6+1</f>
        <v>2013</v>
      </c>
      <c r="X6" s="29">
        <f>W6+1</f>
        <v>2014</v>
      </c>
      <c r="Y6" s="29">
        <f>X6+1</f>
        <v>2015</v>
      </c>
      <c r="Z6" s="29">
        <f>Y6+1</f>
        <v>2016</v>
      </c>
      <c r="AA6" s="30" t="str">
        <f>[1]CODES!$B$1067&amp;" "&amp;Z6</f>
        <v>Market
share 2016</v>
      </c>
      <c r="AB6" s="30" t="str">
        <f>[1]CODES!$B$1068&amp;" "&amp;
Z6&amp;"-"&amp;Y6</f>
        <v>% Change 2016-2015</v>
      </c>
      <c r="AC6" s="30" t="s">
        <v>3</v>
      </c>
      <c r="AD6" s="30" t="s">
        <v>3</v>
      </c>
      <c r="AE6" s="30" t="s">
        <v>4</v>
      </c>
      <c r="AF6" s="89" t="str">
        <f>IF($AF$3=1,$B$2,IF($AF$3=2,$C$2,$D$2))</f>
        <v>SEE:
►Series with data
►Complete list</v>
      </c>
    </row>
    <row r="7" spans="1:33" ht="14.25" thickTop="1" thickBot="1" x14ac:dyDescent="0.25">
      <c r="A7" s="88"/>
      <c r="B7" s="33"/>
      <c r="C7" s="34"/>
      <c r="D7" s="33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  <c r="AB7" s="36"/>
      <c r="AC7" s="36"/>
      <c r="AD7" s="36"/>
      <c r="AE7" s="36"/>
      <c r="AF7" s="71" t="str">
        <f>AF8</f>
        <v>DATA</v>
      </c>
    </row>
    <row r="8" spans="1:33" ht="16.5" thickTop="1" thickBot="1" x14ac:dyDescent="0.25">
      <c r="A8" s="38" t="str">
        <f>[1]CODES!$E1119</f>
        <v>00</v>
      </c>
      <c r="B8" s="38" t="str">
        <f>[1]CODES!$A1119</f>
        <v>00</v>
      </c>
      <c r="C8" s="82" t="str">
        <f>IF($AF$3=1,[1]CODES!$B1119,IF($AF$3=2,[1]CODES!$C1119,[1]CODES!$D1119))</f>
        <v>TOTAL</v>
      </c>
      <c r="D8" s="40" t="str">
        <f>IF(AC8="","","(*)")</f>
        <v/>
      </c>
      <c r="E8" s="41">
        <f>E9+E84+E159+E239+E327+E346+E359</f>
        <v>159899</v>
      </c>
      <c r="F8" s="41">
        <f>F9+F84+F159+F239+F327+F346+F359</f>
        <v>173623</v>
      </c>
      <c r="G8" s="41">
        <f>G9+G84+G159+G239+G327+G346+G359</f>
        <v>175073</v>
      </c>
      <c r="H8" s="41">
        <f>H9+H84+H159+H239+H327+H346+H359</f>
        <v>194790</v>
      </c>
      <c r="I8" s="41">
        <f>I9+I84+I159+I239+I327+I346+I359</f>
        <v>189347</v>
      </c>
      <c r="J8" s="41">
        <f>J9+J84+J159+J239+J327+J346+J359</f>
        <v>192755</v>
      </c>
      <c r="K8" s="41">
        <f>K9+K84+K159+K239+K327+K346+K359</f>
        <v>205287</v>
      </c>
      <c r="L8" s="41">
        <f>L9+L84+L159+L239+L327+L346+L359</f>
        <v>254212</v>
      </c>
      <c r="M8" s="41">
        <f>M9+M84+M159+M239+M327+M346+M359</f>
        <v>304656</v>
      </c>
      <c r="N8" s="41">
        <f>N9+N84+N159+N239+N327+N346+N359</f>
        <v>512379</v>
      </c>
      <c r="O8" s="41">
        <f>O9+O84+O159+O239+O327+O346+O359</f>
        <v>467728</v>
      </c>
      <c r="P8" s="41">
        <f>P9+P84+P159+P239+P327+P346+P359</f>
        <v>538586</v>
      </c>
      <c r="Q8" s="41">
        <f>Q9+Q84+Q159+Q239+Q327+Q346+Q359</f>
        <v>641743</v>
      </c>
      <c r="R8" s="41">
        <f>R9+R84+R159+R239+R327+R346+R359</f>
        <v>843864</v>
      </c>
      <c r="S8" s="41">
        <f>S9+S84+S159+S239+S327+S346+S359</f>
        <v>806655</v>
      </c>
      <c r="T8" s="41">
        <f>T9+T84+T159+T239+T327+T346+T359</f>
        <v>945899</v>
      </c>
      <c r="U8" s="41">
        <f>U9+U84+U159+U239+U327+U346+U359</f>
        <v>1151356</v>
      </c>
      <c r="V8" s="41">
        <f>V9+V84+V159+V239+V327+V346+V359</f>
        <v>1196765</v>
      </c>
      <c r="W8" s="41">
        <f>W9+W84+W159+W239+W327+W346+W359</f>
        <v>1206334</v>
      </c>
      <c r="X8" s="41">
        <f>X9+X84+X159+X239+X327+X346+X359</f>
        <v>1266046</v>
      </c>
      <c r="Y8" s="41">
        <f>Y9+Y84+Y159+Y239+Y327+Y346+Y359</f>
        <v>1302802</v>
      </c>
      <c r="Z8" s="41">
        <f>Z9+Z84+Z159+Z239+Z327+Z346+Z359</f>
        <v>0</v>
      </c>
      <c r="AA8" s="81" t="str">
        <f>IF(N(Z8)=0,"",Z8/Z$8*100)</f>
        <v/>
      </c>
      <c r="AB8" s="81" t="str">
        <f>IF(OR(N(Z8)=0,N(Y8)=0),"",Z8/Y8*100-100)</f>
        <v/>
      </c>
      <c r="AC8" s="80" t="s">
        <v>7</v>
      </c>
      <c r="AD8" s="80" t="s">
        <v>7</v>
      </c>
      <c r="AE8" s="80" t="s">
        <v>7</v>
      </c>
      <c r="AF8" s="87" t="str">
        <f>IF(MAX(V8:Z8)&gt;0,IF(AF$3=1,$B$3,IF(AF$3=2,$C$3,$D$3)),IF(AF$3=1,$E$3,IF(AF$3=2,$F$3,$G$3)))</f>
        <v>DATA</v>
      </c>
    </row>
    <row r="9" spans="1:33" ht="16.5" thickTop="1" thickBot="1" x14ac:dyDescent="0.25">
      <c r="A9" s="38" t="str">
        <f>[1]CODES!$E1120</f>
        <v>10</v>
      </c>
      <c r="B9" s="38">
        <f>[1]CODES!$A1120</f>
        <v>10000</v>
      </c>
      <c r="C9" s="82" t="str">
        <f>IF($AF$3=1,[1]CODES!$B1120,IF($AF$3=2,[1]CODES!$C1120,[1]CODES!$D1120))</f>
        <v>AFRICA</v>
      </c>
      <c r="D9" s="40" t="str">
        <f>IF(AC9="","","(*)")</f>
        <v/>
      </c>
      <c r="E9" s="41">
        <f>E10+E32+E44+E53+E61+E81</f>
        <v>102129</v>
      </c>
      <c r="F9" s="41">
        <f>F10+F32+F44+F53+F61+F81</f>
        <v>102755</v>
      </c>
      <c r="G9" s="41">
        <f>G10+G32+G44+G53+G61+G81</f>
        <v>99609</v>
      </c>
      <c r="H9" s="41">
        <f>H10+H32+H44+H53+H61+H81</f>
        <v>115847</v>
      </c>
      <c r="I9" s="41">
        <f>I10+I32+I44+I53+I61+I81</f>
        <v>116207</v>
      </c>
      <c r="J9" s="41">
        <f>J10+J32+J44+J53+J61+J81</f>
        <v>131687</v>
      </c>
      <c r="K9" s="41">
        <f>K10+K32+K44+K53+K61+K81</f>
        <v>149907</v>
      </c>
      <c r="L9" s="41">
        <f>L10+L32+L44+L53+L61+L81</f>
        <v>192278</v>
      </c>
      <c r="M9" s="41">
        <f>M10+M32+M44+M53+M61+M81</f>
        <v>233043</v>
      </c>
      <c r="N9" s="41">
        <f>N10+N32+N44+N53+N61+N81</f>
        <v>405706</v>
      </c>
      <c r="O9" s="41">
        <f>O10+O32+O44+O53+O61+O81</f>
        <v>337188</v>
      </c>
      <c r="P9" s="41">
        <f>P10+P32+P44+P53+P61+P81</f>
        <v>397031</v>
      </c>
      <c r="Q9" s="41">
        <f>Q10+Q32+Q44+Q53+Q61+Q81</f>
        <v>479802</v>
      </c>
      <c r="R9" s="41">
        <f>R10+R32+R44+R53+R61+R81</f>
        <v>624352</v>
      </c>
      <c r="S9" s="41">
        <f>S10+S32+S44+S53+S61+S81</f>
        <v>630014</v>
      </c>
      <c r="T9" s="41">
        <f>T10+T32+T44+T53+T61+T81</f>
        <v>675931</v>
      </c>
      <c r="U9" s="41">
        <f>U10+U32+U44+U53+U61+U81</f>
        <v>873177</v>
      </c>
      <c r="V9" s="41">
        <f>V10+V32+V44+V53+V61+V81</f>
        <v>927481</v>
      </c>
      <c r="W9" s="41">
        <f>W10+W32+W44+W53+W61+W81</f>
        <v>933226</v>
      </c>
      <c r="X9" s="41">
        <f>X10+X32+X44+X53+X61+X81</f>
        <v>985888</v>
      </c>
      <c r="Y9" s="41">
        <f>Y10+Y32+Y44+Y53+Y61+Y81</f>
        <v>1044175</v>
      </c>
      <c r="Z9" s="41">
        <f>Z10+Z32+Z44+Z53+Z61+Z81</f>
        <v>0</v>
      </c>
      <c r="AA9" s="81" t="str">
        <f>IF(N(Z9)=0,"",Z9/Z$8*100)</f>
        <v/>
      </c>
      <c r="AB9" s="81" t="str">
        <f>IF(OR(N(Z9)=0,N(Y9)=0),"",Z9/Y9*100-100)</f>
        <v/>
      </c>
      <c r="AC9" s="80" t="s">
        <v>7</v>
      </c>
      <c r="AD9" s="80" t="s">
        <v>7</v>
      </c>
      <c r="AE9" s="80" t="s">
        <v>7</v>
      </c>
      <c r="AF9" s="79" t="str">
        <f>IF(MAX(V9:Z9)&gt;0,IF(AF$3=1,$B$3,IF(AF$3=2,$C$3,$D$3)),IF(AF$3=1,$E$3,IF(AF$3=2,$F$3,$G$3)))</f>
        <v>DATA</v>
      </c>
    </row>
    <row r="10" spans="1:33" ht="16.5" thickTop="1" thickBot="1" x14ac:dyDescent="0.25">
      <c r="A10" s="38" t="str">
        <f>[1]CODES!$E1121</f>
        <v>11</v>
      </c>
      <c r="B10" s="38">
        <f>[1]CODES!$A1121</f>
        <v>11000</v>
      </c>
      <c r="C10" s="82" t="str">
        <f>IF($AF$3=1,[1]CODES!$B1121,IF($AF$3=2,[1]CODES!$C1121,[1]CODES!$D1121))</f>
        <v>EAST AFRICA</v>
      </c>
      <c r="D10" s="40" t="str">
        <f>IF(AC10="","","(*)")</f>
        <v/>
      </c>
      <c r="E10" s="85">
        <f>SUM(E11:E31)</f>
        <v>80285</v>
      </c>
      <c r="F10" s="85">
        <f>SUM(F11:F31)</f>
        <v>86144</v>
      </c>
      <c r="G10" s="85">
        <f>SUM(G11:G31)</f>
        <v>83131</v>
      </c>
      <c r="H10" s="85">
        <f>SUM(H11:H31)</f>
        <v>100282</v>
      </c>
      <c r="I10" s="85">
        <f>SUM(I11:I31)</f>
        <v>97944</v>
      </c>
      <c r="J10" s="85">
        <f>SUM(J11:J31)</f>
        <v>112616</v>
      </c>
      <c r="K10" s="85">
        <f>SUM(K11:K31)</f>
        <v>122741</v>
      </c>
      <c r="L10" s="85">
        <f>SUM(L11:L31)</f>
        <v>158039</v>
      </c>
      <c r="M10" s="85">
        <f>SUM(M11:M31)</f>
        <v>196006</v>
      </c>
      <c r="N10" s="85">
        <f>SUM(N11:N31)</f>
        <v>355727</v>
      </c>
      <c r="O10" s="85">
        <f>SUM(O11:O31)</f>
        <v>272545</v>
      </c>
      <c r="P10" s="85">
        <f>SUM(P11:P31)</f>
        <v>324877</v>
      </c>
      <c r="Q10" s="85">
        <f>SUM(Q11:Q31)</f>
        <v>386190</v>
      </c>
      <c r="R10" s="85">
        <f>SUM(R11:R31)</f>
        <v>484720</v>
      </c>
      <c r="S10" s="85">
        <f>SUM(S11:S31)</f>
        <v>515714</v>
      </c>
      <c r="T10" s="85">
        <f>SUM(T11:T31)</f>
        <v>520159</v>
      </c>
      <c r="U10" s="85">
        <f>SUM(U11:U31)</f>
        <v>746557</v>
      </c>
      <c r="V10" s="85">
        <f>SUM(V11:V31)</f>
        <v>802981</v>
      </c>
      <c r="W10" s="85">
        <f>SUM(W11:W31)</f>
        <v>800669</v>
      </c>
      <c r="X10" s="85">
        <f>SUM(X11:X31)</f>
        <v>839375</v>
      </c>
      <c r="Y10" s="85">
        <f>SUM(Y11:Y31)</f>
        <v>881174</v>
      </c>
      <c r="Z10" s="85">
        <f>SUM(Z11:Z31)</f>
        <v>0</v>
      </c>
      <c r="AA10" s="84" t="str">
        <f>IF(N(Z10)=0,"",Z10/Z$8*100)</f>
        <v/>
      </c>
      <c r="AB10" s="84" t="str">
        <f>IF(OR(N(Z10)=0,N(Y10)=0),"",Z10/Y10*100-100)</f>
        <v/>
      </c>
      <c r="AC10" s="83" t="s">
        <v>7</v>
      </c>
      <c r="AD10" s="83" t="s">
        <v>7</v>
      </c>
      <c r="AE10" s="83" t="s">
        <v>7</v>
      </c>
      <c r="AF10" s="87" t="str">
        <f>IF(MAX(V10:Z10)&gt;0,IF(AF$3=1,$B$3,IF(AF$3=2,$C$3,$D$3)),IF(AF$3=1,$E$3,IF(AF$3=2,$F$3,$G$3)))</f>
        <v>DATA</v>
      </c>
    </row>
    <row r="11" spans="1:33" ht="15.75" thickTop="1" thickBot="1" x14ac:dyDescent="0.25">
      <c r="A11" s="52" t="str">
        <f>[1]CODES!$E1122</f>
        <v>11</v>
      </c>
      <c r="B11" s="52">
        <f>[1]CODES!$A1122</f>
        <v>86</v>
      </c>
      <c r="C11" s="78" t="str">
        <f>IF($AF$3=1,[1]CODES!$B1122,IF($AF$3=2,[1]CODES!$C1122,[1]CODES!$D1122))</f>
        <v>British Indian Ocean Territory</v>
      </c>
      <c r="D11" s="54" t="str">
        <f>IF(AC11="","","(*)")</f>
        <v/>
      </c>
      <c r="E11" s="55" t="s">
        <v>7</v>
      </c>
      <c r="F11" s="55" t="s">
        <v>7</v>
      </c>
      <c r="G11" s="55" t="s">
        <v>7</v>
      </c>
      <c r="H11" s="55" t="s">
        <v>7</v>
      </c>
      <c r="I11" s="55" t="s">
        <v>7</v>
      </c>
      <c r="J11" s="55" t="s">
        <v>7</v>
      </c>
      <c r="K11" s="55" t="s">
        <v>7</v>
      </c>
      <c r="L11" s="55" t="s">
        <v>7</v>
      </c>
      <c r="M11" s="55" t="s">
        <v>7</v>
      </c>
      <c r="N11" s="55" t="s">
        <v>7</v>
      </c>
      <c r="O11" s="55" t="s">
        <v>7</v>
      </c>
      <c r="P11" s="55" t="s">
        <v>7</v>
      </c>
      <c r="Q11" s="55" t="s">
        <v>7</v>
      </c>
      <c r="R11" s="55" t="s">
        <v>7</v>
      </c>
      <c r="S11" s="55" t="s">
        <v>7</v>
      </c>
      <c r="T11" s="55" t="s">
        <v>7</v>
      </c>
      <c r="U11" s="55">
        <v>8</v>
      </c>
      <c r="V11" s="55">
        <v>5</v>
      </c>
      <c r="W11" s="55">
        <v>4</v>
      </c>
      <c r="X11" s="55"/>
      <c r="Y11" s="55">
        <v>2</v>
      </c>
      <c r="Z11" s="55"/>
      <c r="AA11" s="49" t="str">
        <f>IF(N(Z11)=0,"",Z11/Z$8*100)</f>
        <v/>
      </c>
      <c r="AB11" s="49" t="str">
        <f>IF(OR(N(Z11)=0,N(Y11)=0),"",Z11/Y11*100-100)</f>
        <v/>
      </c>
      <c r="AC11" s="51" t="s">
        <v>7</v>
      </c>
      <c r="AD11" s="51" t="s">
        <v>7</v>
      </c>
      <c r="AE11" s="51" t="s">
        <v>7</v>
      </c>
      <c r="AF11" s="77" t="str">
        <f>IF(MAX(V11:Z11)&gt;0,IF(AF$3=1,$B$3,IF(AF$3=2,$C$3,$D$3)),IF(AF$3=1,$E$3,IF(AF$3=2,$F$3,$G$3)))</f>
        <v>DATA</v>
      </c>
    </row>
    <row r="12" spans="1:33" ht="15.75" thickTop="1" thickBot="1" x14ac:dyDescent="0.25">
      <c r="A12" s="52" t="str">
        <f>[1]CODES!$E1123</f>
        <v>11</v>
      </c>
      <c r="B12" s="52">
        <f>[1]CODES!$A1123</f>
        <v>108</v>
      </c>
      <c r="C12" s="78" t="str">
        <f>IF($AF$3=1,[1]CODES!$B1123,IF($AF$3=2,[1]CODES!$C1123,[1]CODES!$D1123))</f>
        <v>Burundi</v>
      </c>
      <c r="D12" s="54" t="str">
        <f>IF(AC12="","","(*)")</f>
        <v/>
      </c>
      <c r="E12" s="55" t="s">
        <v>7</v>
      </c>
      <c r="F12" s="55" t="s">
        <v>7</v>
      </c>
      <c r="G12" s="55" t="s">
        <v>7</v>
      </c>
      <c r="H12" s="55" t="s">
        <v>7</v>
      </c>
      <c r="I12" s="55" t="s">
        <v>7</v>
      </c>
      <c r="J12" s="55" t="s">
        <v>7</v>
      </c>
      <c r="K12" s="55" t="s">
        <v>7</v>
      </c>
      <c r="L12" s="55" t="s">
        <v>7</v>
      </c>
      <c r="M12" s="55" t="s">
        <v>7</v>
      </c>
      <c r="N12" s="55" t="s">
        <v>7</v>
      </c>
      <c r="O12" s="55" t="s">
        <v>7</v>
      </c>
      <c r="P12" s="55" t="s">
        <v>7</v>
      </c>
      <c r="Q12" s="55" t="s">
        <v>7</v>
      </c>
      <c r="R12" s="55" t="s">
        <v>7</v>
      </c>
      <c r="S12" s="55" t="s">
        <v>7</v>
      </c>
      <c r="T12" s="55" t="s">
        <v>7</v>
      </c>
      <c r="U12" s="55">
        <v>44025</v>
      </c>
      <c r="V12" s="55">
        <v>40368</v>
      </c>
      <c r="W12" s="55">
        <v>34115</v>
      </c>
      <c r="X12" s="55">
        <v>41448</v>
      </c>
      <c r="Y12" s="55">
        <v>45817</v>
      </c>
      <c r="Z12" s="55"/>
      <c r="AA12" s="49" t="str">
        <f>IF(N(Z12)=0,"",Z12/Z$8*100)</f>
        <v/>
      </c>
      <c r="AB12" s="49" t="str">
        <f>IF(OR(N(Z12)=0,N(Y12)=0),"",Z12/Y12*100-100)</f>
        <v/>
      </c>
      <c r="AC12" s="51" t="s">
        <v>7</v>
      </c>
      <c r="AD12" s="51" t="s">
        <v>7</v>
      </c>
      <c r="AE12" s="51" t="s">
        <v>7</v>
      </c>
      <c r="AF12" s="77" t="str">
        <f>IF(MAX(V12:Z12)&gt;0,IF(AF$3=1,$B$3,IF(AF$3=2,$C$3,$D$3)),IF(AF$3=1,$E$3,IF(AF$3=2,$F$3,$G$3)))</f>
        <v>DATA</v>
      </c>
    </row>
    <row r="13" spans="1:33" ht="15.75" thickTop="1" thickBot="1" x14ac:dyDescent="0.25">
      <c r="A13" s="52" t="str">
        <f>[1]CODES!$E1124</f>
        <v>11</v>
      </c>
      <c r="B13" s="52">
        <f>[1]CODES!$A1124</f>
        <v>174</v>
      </c>
      <c r="C13" s="78" t="str">
        <f>IF($AF$3=1,[1]CODES!$B1124,IF($AF$3=2,[1]CODES!$C1124,[1]CODES!$D1124))</f>
        <v>Comoros</v>
      </c>
      <c r="D13" s="54" t="str">
        <f>IF(AC13="","","(*)")</f>
        <v/>
      </c>
      <c r="E13" s="55" t="s">
        <v>7</v>
      </c>
      <c r="F13" s="55" t="s">
        <v>7</v>
      </c>
      <c r="G13" s="55" t="s">
        <v>7</v>
      </c>
      <c r="H13" s="55" t="s">
        <v>7</v>
      </c>
      <c r="I13" s="55" t="s">
        <v>7</v>
      </c>
      <c r="J13" s="55" t="s">
        <v>7</v>
      </c>
      <c r="K13" s="55" t="s">
        <v>7</v>
      </c>
      <c r="L13" s="55" t="s">
        <v>7</v>
      </c>
      <c r="M13" s="55" t="s">
        <v>7</v>
      </c>
      <c r="N13" s="55" t="s">
        <v>7</v>
      </c>
      <c r="O13" s="55" t="s">
        <v>7</v>
      </c>
      <c r="P13" s="55" t="s">
        <v>7</v>
      </c>
      <c r="Q13" s="55" t="s">
        <v>7</v>
      </c>
      <c r="R13" s="55" t="s">
        <v>7</v>
      </c>
      <c r="S13" s="55" t="s">
        <v>7</v>
      </c>
      <c r="T13" s="55" t="s">
        <v>7</v>
      </c>
      <c r="U13" s="55">
        <v>69</v>
      </c>
      <c r="V13" s="55">
        <v>56</v>
      </c>
      <c r="W13" s="55">
        <v>78</v>
      </c>
      <c r="X13" s="55">
        <v>61</v>
      </c>
      <c r="Y13" s="55">
        <v>116</v>
      </c>
      <c r="Z13" s="55"/>
      <c r="AA13" s="49" t="str">
        <f>IF(N(Z13)=0,"",Z13/Z$8*100)</f>
        <v/>
      </c>
      <c r="AB13" s="49" t="str">
        <f>IF(OR(N(Z13)=0,N(Y13)=0),"",Z13/Y13*100-100)</f>
        <v/>
      </c>
      <c r="AC13" s="51" t="s">
        <v>7</v>
      </c>
      <c r="AD13" s="51" t="s">
        <v>7</v>
      </c>
      <c r="AE13" s="51" t="s">
        <v>7</v>
      </c>
      <c r="AF13" s="77" t="str">
        <f>IF(MAX(V13:Z13)&gt;0,IF(AF$3=1,$B$3,IF(AF$3=2,$C$3,$D$3)),IF(AF$3=1,$E$3,IF(AF$3=2,$F$3,$G$3)))</f>
        <v>DATA</v>
      </c>
    </row>
    <row r="14" spans="1:33" ht="15.75" thickTop="1" thickBot="1" x14ac:dyDescent="0.25">
      <c r="A14" s="52" t="str">
        <f>[1]CODES!$E1125</f>
        <v>11</v>
      </c>
      <c r="B14" s="52">
        <f>[1]CODES!$A1125</f>
        <v>262</v>
      </c>
      <c r="C14" s="78" t="str">
        <f>IF($AF$3=1,[1]CODES!$B1125,IF($AF$3=2,[1]CODES!$C1125,[1]CODES!$D1125))</f>
        <v>Djibouti</v>
      </c>
      <c r="D14" s="54" t="str">
        <f>IF(AC14="","","(*)")</f>
        <v/>
      </c>
      <c r="E14" s="55" t="s">
        <v>7</v>
      </c>
      <c r="F14" s="55" t="s">
        <v>7</v>
      </c>
      <c r="G14" s="55" t="s">
        <v>7</v>
      </c>
      <c r="H14" s="55" t="s">
        <v>7</v>
      </c>
      <c r="I14" s="55" t="s">
        <v>7</v>
      </c>
      <c r="J14" s="55" t="s">
        <v>7</v>
      </c>
      <c r="K14" s="55" t="s">
        <v>7</v>
      </c>
      <c r="L14" s="55" t="s">
        <v>7</v>
      </c>
      <c r="M14" s="55" t="s">
        <v>7</v>
      </c>
      <c r="N14" s="55" t="s">
        <v>7</v>
      </c>
      <c r="O14" s="55" t="s">
        <v>7</v>
      </c>
      <c r="P14" s="55" t="s">
        <v>7</v>
      </c>
      <c r="Q14" s="55" t="s">
        <v>7</v>
      </c>
      <c r="R14" s="55" t="s">
        <v>7</v>
      </c>
      <c r="S14" s="55" t="s">
        <v>7</v>
      </c>
      <c r="T14" s="55" t="s">
        <v>7</v>
      </c>
      <c r="U14" s="55">
        <v>152</v>
      </c>
      <c r="V14" s="55">
        <v>294</v>
      </c>
      <c r="W14" s="55">
        <v>181</v>
      </c>
      <c r="X14" s="55">
        <v>284</v>
      </c>
      <c r="Y14" s="55">
        <v>191</v>
      </c>
      <c r="Z14" s="55"/>
      <c r="AA14" s="49" t="str">
        <f>IF(N(Z14)=0,"",Z14/Z$8*100)</f>
        <v/>
      </c>
      <c r="AB14" s="49" t="str">
        <f>IF(OR(N(Z14)=0,N(Y14)=0),"",Z14/Y14*100-100)</f>
        <v/>
      </c>
      <c r="AC14" s="51" t="s">
        <v>7</v>
      </c>
      <c r="AD14" s="51" t="s">
        <v>7</v>
      </c>
      <c r="AE14" s="51" t="s">
        <v>7</v>
      </c>
      <c r="AF14" s="77" t="str">
        <f>IF(MAX(V14:Z14)&gt;0,IF(AF$3=1,$B$3,IF(AF$3=2,$C$3,$D$3)),IF(AF$3=1,$E$3,IF(AF$3=2,$F$3,$G$3)))</f>
        <v>DATA</v>
      </c>
    </row>
    <row r="15" spans="1:33" ht="15.75" thickTop="1" thickBot="1" x14ac:dyDescent="0.25">
      <c r="A15" s="52" t="str">
        <f>[1]CODES!$E1126</f>
        <v>11</v>
      </c>
      <c r="B15" s="52">
        <f>[1]CODES!$A1126</f>
        <v>232</v>
      </c>
      <c r="C15" s="78" t="str">
        <f>IF($AF$3=1,[1]CODES!$B1126,IF($AF$3=2,[1]CODES!$C1126,[1]CODES!$D1126))</f>
        <v>Eritrea</v>
      </c>
      <c r="D15" s="54" t="str">
        <f>IF(AC15="","","(*)")</f>
        <v/>
      </c>
      <c r="E15" s="55" t="s">
        <v>7</v>
      </c>
      <c r="F15" s="55" t="s">
        <v>7</v>
      </c>
      <c r="G15" s="55" t="s">
        <v>7</v>
      </c>
      <c r="H15" s="55" t="s">
        <v>7</v>
      </c>
      <c r="I15" s="55" t="s">
        <v>7</v>
      </c>
      <c r="J15" s="55" t="s">
        <v>7</v>
      </c>
      <c r="K15" s="55" t="s">
        <v>7</v>
      </c>
      <c r="L15" s="55" t="s">
        <v>7</v>
      </c>
      <c r="M15" s="55" t="s">
        <v>7</v>
      </c>
      <c r="N15" s="55" t="s">
        <v>7</v>
      </c>
      <c r="O15" s="55" t="s">
        <v>7</v>
      </c>
      <c r="P15" s="55" t="s">
        <v>7</v>
      </c>
      <c r="Q15" s="55" t="s">
        <v>7</v>
      </c>
      <c r="R15" s="55" t="s">
        <v>7</v>
      </c>
      <c r="S15" s="55" t="s">
        <v>7</v>
      </c>
      <c r="T15" s="55" t="s">
        <v>7</v>
      </c>
      <c r="U15" s="55">
        <v>3239</v>
      </c>
      <c r="V15" s="55">
        <v>6364</v>
      </c>
      <c r="W15" s="55">
        <v>7182</v>
      </c>
      <c r="X15" s="55">
        <v>7025</v>
      </c>
      <c r="Y15" s="55">
        <v>6057</v>
      </c>
      <c r="Z15" s="55"/>
      <c r="AA15" s="49" t="str">
        <f>IF(N(Z15)=0,"",Z15/Z$8*100)</f>
        <v/>
      </c>
      <c r="AB15" s="49" t="str">
        <f>IF(OR(N(Z15)=0,N(Y15)=0),"",Z15/Y15*100-100)</f>
        <v/>
      </c>
      <c r="AC15" s="51" t="s">
        <v>7</v>
      </c>
      <c r="AD15" s="51" t="s">
        <v>7</v>
      </c>
      <c r="AE15" s="51" t="s">
        <v>7</v>
      </c>
      <c r="AF15" s="77" t="str">
        <f>IF(MAX(V15:Z15)&gt;0,IF(AF$3=1,$B$3,IF(AF$3=2,$C$3,$D$3)),IF(AF$3=1,$E$3,IF(AF$3=2,$F$3,$G$3)))</f>
        <v>DATA</v>
      </c>
    </row>
    <row r="16" spans="1:33" ht="15.75" thickTop="1" thickBot="1" x14ac:dyDescent="0.25">
      <c r="A16" s="52" t="str">
        <f>[1]CODES!$E1127</f>
        <v>11</v>
      </c>
      <c r="B16" s="52">
        <f>[1]CODES!$A1127</f>
        <v>230</v>
      </c>
      <c r="C16" s="78" t="str">
        <f>IF($AF$3=1,[1]CODES!$B1127,IF($AF$3=2,[1]CODES!$C1127,[1]CODES!$D1127))</f>
        <v>Ethiopia</v>
      </c>
      <c r="D16" s="54" t="str">
        <f>IF(AC16="","","(*)")</f>
        <v/>
      </c>
      <c r="E16" s="55">
        <v>1378</v>
      </c>
      <c r="F16" s="55">
        <v>1563</v>
      </c>
      <c r="G16" s="55">
        <v>1544</v>
      </c>
      <c r="H16" s="55">
        <v>1879</v>
      </c>
      <c r="I16" s="55">
        <v>1704</v>
      </c>
      <c r="J16" s="55">
        <v>1300</v>
      </c>
      <c r="K16" s="55">
        <v>1348</v>
      </c>
      <c r="L16" s="55">
        <v>1509</v>
      </c>
      <c r="M16" s="55">
        <v>1811</v>
      </c>
      <c r="N16" s="55">
        <v>2482</v>
      </c>
      <c r="O16" s="55">
        <v>2954</v>
      </c>
      <c r="P16" s="55">
        <v>3075</v>
      </c>
      <c r="Q16" s="55">
        <v>7895</v>
      </c>
      <c r="R16" s="55">
        <v>8319</v>
      </c>
      <c r="S16" s="55">
        <v>5907</v>
      </c>
      <c r="T16" s="55">
        <v>6657</v>
      </c>
      <c r="U16" s="55">
        <v>6148</v>
      </c>
      <c r="V16" s="55">
        <v>6466</v>
      </c>
      <c r="W16" s="55">
        <v>5432</v>
      </c>
      <c r="X16" s="55">
        <v>6107</v>
      </c>
      <c r="Y16" s="55">
        <v>6298</v>
      </c>
      <c r="Z16" s="55"/>
      <c r="AA16" s="49" t="str">
        <f>IF(N(Z16)=0,"",Z16/Z$8*100)</f>
        <v/>
      </c>
      <c r="AB16" s="49" t="str">
        <f>IF(OR(N(Z16)=0,N(Y16)=0),"",Z16/Y16*100-100)</f>
        <v/>
      </c>
      <c r="AC16" s="51" t="s">
        <v>7</v>
      </c>
      <c r="AD16" s="51" t="s">
        <v>7</v>
      </c>
      <c r="AE16" s="51" t="s">
        <v>7</v>
      </c>
      <c r="AF16" s="79" t="str">
        <f>IF(MAX(V16:Z16)&gt;0,IF(AF$3=1,$B$3,IF(AF$3=2,$C$3,$D$3)),IF(AF$3=1,$E$3,IF(AF$3=2,$F$3,$G$3)))</f>
        <v>DATA</v>
      </c>
    </row>
    <row r="17" spans="1:32" ht="15.75" thickTop="1" thickBot="1" x14ac:dyDescent="0.25">
      <c r="A17" s="52" t="str">
        <f>[1]CODES!$E1128</f>
        <v>11</v>
      </c>
      <c r="B17" s="52">
        <f>[1]CODES!$A1128</f>
        <v>404</v>
      </c>
      <c r="C17" s="78" t="str">
        <f>IF($AF$3=1,[1]CODES!$B1128,IF($AF$3=2,[1]CODES!$C1128,[1]CODES!$D1128))</f>
        <v>Kenya</v>
      </c>
      <c r="D17" s="54" t="str">
        <f>IF(AC17="","","(*)")</f>
        <v/>
      </c>
      <c r="E17" s="55">
        <v>57612</v>
      </c>
      <c r="F17" s="55">
        <v>61271</v>
      </c>
      <c r="G17" s="55">
        <v>59078</v>
      </c>
      <c r="H17" s="55">
        <v>65501</v>
      </c>
      <c r="I17" s="55">
        <v>68167</v>
      </c>
      <c r="J17" s="55">
        <v>60900</v>
      </c>
      <c r="K17" s="55">
        <v>64933</v>
      </c>
      <c r="L17" s="55">
        <v>80516</v>
      </c>
      <c r="M17" s="55">
        <v>113681</v>
      </c>
      <c r="N17" s="55">
        <v>220062</v>
      </c>
      <c r="O17" s="55">
        <v>138346</v>
      </c>
      <c r="P17" s="55">
        <v>160306</v>
      </c>
      <c r="Q17" s="55">
        <v>199598</v>
      </c>
      <c r="R17" s="55">
        <v>249786</v>
      </c>
      <c r="S17" s="55">
        <v>261329</v>
      </c>
      <c r="T17" s="55">
        <v>294170</v>
      </c>
      <c r="U17" s="55">
        <v>344210</v>
      </c>
      <c r="V17" s="55">
        <v>393369</v>
      </c>
      <c r="W17" s="55">
        <v>380614</v>
      </c>
      <c r="X17" s="55">
        <v>360670</v>
      </c>
      <c r="Y17" s="55">
        <v>409417</v>
      </c>
      <c r="Z17" s="55"/>
      <c r="AA17" s="49" t="str">
        <f>IF(N(Z17)=0,"",Z17/Z$8*100)</f>
        <v/>
      </c>
      <c r="AB17" s="49" t="str">
        <f>IF(OR(N(Z17)=0,N(Y17)=0),"",Z17/Y17*100-100)</f>
        <v/>
      </c>
      <c r="AC17" s="51" t="s">
        <v>7</v>
      </c>
      <c r="AD17" s="51" t="s">
        <v>7</v>
      </c>
      <c r="AE17" s="51" t="s">
        <v>7</v>
      </c>
      <c r="AF17" s="79" t="str">
        <f>IF(MAX(V17:Z17)&gt;0,IF(AF$3=1,$B$3,IF(AF$3=2,$C$3,$D$3)),IF(AF$3=1,$E$3,IF(AF$3=2,$F$3,$G$3)))</f>
        <v>DATA</v>
      </c>
    </row>
    <row r="18" spans="1:32" ht="15.75" thickTop="1" thickBot="1" x14ac:dyDescent="0.25">
      <c r="A18" s="52" t="str">
        <f>[1]CODES!$E1129</f>
        <v>11</v>
      </c>
      <c r="B18" s="52">
        <f>[1]CODES!$A1129</f>
        <v>450</v>
      </c>
      <c r="C18" s="78" t="str">
        <f>IF($AF$3=1,[1]CODES!$B1129,IF($AF$3=2,[1]CODES!$C1129,[1]CODES!$D1129))</f>
        <v>Madagascar</v>
      </c>
      <c r="D18" s="54" t="str">
        <f>IF(AC18="","","(*)")</f>
        <v/>
      </c>
      <c r="E18" s="55" t="s">
        <v>7</v>
      </c>
      <c r="F18" s="55" t="s">
        <v>7</v>
      </c>
      <c r="G18" s="55" t="s">
        <v>7</v>
      </c>
      <c r="H18" s="55" t="s">
        <v>7</v>
      </c>
      <c r="I18" s="55" t="s">
        <v>7</v>
      </c>
      <c r="J18" s="55" t="s">
        <v>7</v>
      </c>
      <c r="K18" s="55" t="s">
        <v>7</v>
      </c>
      <c r="L18" s="55" t="s">
        <v>7</v>
      </c>
      <c r="M18" s="55" t="s">
        <v>7</v>
      </c>
      <c r="N18" s="55" t="s">
        <v>7</v>
      </c>
      <c r="O18" s="55" t="s">
        <v>7</v>
      </c>
      <c r="P18" s="55" t="s">
        <v>7</v>
      </c>
      <c r="Q18" s="55" t="s">
        <v>7</v>
      </c>
      <c r="R18" s="55" t="s">
        <v>7</v>
      </c>
      <c r="S18" s="55" t="s">
        <v>7</v>
      </c>
      <c r="T18" s="55" t="s">
        <v>7</v>
      </c>
      <c r="U18" s="55">
        <v>209</v>
      </c>
      <c r="V18" s="55">
        <v>211</v>
      </c>
      <c r="W18" s="55">
        <v>319</v>
      </c>
      <c r="X18" s="55">
        <v>312</v>
      </c>
      <c r="Y18" s="55">
        <v>320</v>
      </c>
      <c r="Z18" s="55"/>
      <c r="AA18" s="49" t="str">
        <f>IF(N(Z18)=0,"",Z18/Z$8*100)</f>
        <v/>
      </c>
      <c r="AB18" s="49" t="str">
        <f>IF(OR(N(Z18)=0,N(Y18)=0),"",Z18/Y18*100-100)</f>
        <v/>
      </c>
      <c r="AC18" s="51" t="s">
        <v>7</v>
      </c>
      <c r="AD18" s="51" t="s">
        <v>7</v>
      </c>
      <c r="AE18" s="51" t="s">
        <v>7</v>
      </c>
      <c r="AF18" s="77" t="str">
        <f>IF(MAX(V18:Z18)&gt;0,IF(AF$3=1,$B$3,IF(AF$3=2,$C$3,$D$3)),IF(AF$3=1,$E$3,IF(AF$3=2,$F$3,$G$3)))</f>
        <v>DATA</v>
      </c>
    </row>
    <row r="19" spans="1:32" ht="15.75" thickTop="1" thickBot="1" x14ac:dyDescent="0.25">
      <c r="A19" s="52" t="str">
        <f>[1]CODES!$E1130</f>
        <v>11</v>
      </c>
      <c r="B19" s="52">
        <f>[1]CODES!$A1130</f>
        <v>454</v>
      </c>
      <c r="C19" s="78" t="str">
        <f>IF($AF$3=1,[1]CODES!$B1130,IF($AF$3=2,[1]CODES!$C1130,[1]CODES!$D1130))</f>
        <v>Malawi</v>
      </c>
      <c r="D19" s="54" t="str">
        <f>IF(AC19="","","(*)")</f>
        <v/>
      </c>
      <c r="E19" s="55" t="s">
        <v>7</v>
      </c>
      <c r="F19" s="55" t="s">
        <v>7</v>
      </c>
      <c r="G19" s="55" t="s">
        <v>7</v>
      </c>
      <c r="H19" s="55" t="s">
        <v>7</v>
      </c>
      <c r="I19" s="55" t="s">
        <v>7</v>
      </c>
      <c r="J19" s="55" t="s">
        <v>7</v>
      </c>
      <c r="K19" s="55" t="s">
        <v>7</v>
      </c>
      <c r="L19" s="55" t="s">
        <v>7</v>
      </c>
      <c r="M19" s="55" t="s">
        <v>7</v>
      </c>
      <c r="N19" s="55" t="s">
        <v>7</v>
      </c>
      <c r="O19" s="55" t="s">
        <v>7</v>
      </c>
      <c r="P19" s="55" t="s">
        <v>7</v>
      </c>
      <c r="Q19" s="55" t="s">
        <v>7</v>
      </c>
      <c r="R19" s="55" t="s">
        <v>7</v>
      </c>
      <c r="S19" s="55" t="s">
        <v>7</v>
      </c>
      <c r="T19" s="55" t="s">
        <v>7</v>
      </c>
      <c r="U19" s="55">
        <v>9013</v>
      </c>
      <c r="V19" s="55">
        <v>1268</v>
      </c>
      <c r="W19" s="55">
        <v>1421</v>
      </c>
      <c r="X19" s="55">
        <v>2912</v>
      </c>
      <c r="Y19" s="55">
        <v>1690</v>
      </c>
      <c r="Z19" s="55"/>
      <c r="AA19" s="49" t="str">
        <f>IF(N(Z19)=0,"",Z19/Z$8*100)</f>
        <v/>
      </c>
      <c r="AB19" s="49" t="str">
        <f>IF(OR(N(Z19)=0,N(Y19)=0),"",Z19/Y19*100-100)</f>
        <v/>
      </c>
      <c r="AC19" s="51" t="s">
        <v>7</v>
      </c>
      <c r="AD19" s="51" t="s">
        <v>7</v>
      </c>
      <c r="AE19" s="51" t="s">
        <v>7</v>
      </c>
      <c r="AF19" s="77" t="str">
        <f>IF(MAX(V19:Z19)&gt;0,IF(AF$3=1,$B$3,IF(AF$3=2,$C$3,$D$3)),IF(AF$3=1,$E$3,IF(AF$3=2,$F$3,$G$3)))</f>
        <v>DATA</v>
      </c>
    </row>
    <row r="20" spans="1:32" ht="15.75" thickTop="1" thickBot="1" x14ac:dyDescent="0.25">
      <c r="A20" s="52" t="str">
        <f>[1]CODES!$E1131</f>
        <v>11</v>
      </c>
      <c r="B20" s="52">
        <f>[1]CODES!$A1131</f>
        <v>480</v>
      </c>
      <c r="C20" s="78" t="str">
        <f>IF($AF$3=1,[1]CODES!$B1131,IF($AF$3=2,[1]CODES!$C1131,[1]CODES!$D1131))</f>
        <v>Mauritius</v>
      </c>
      <c r="D20" s="54" t="str">
        <f>IF(AC20="","","(*)")</f>
        <v/>
      </c>
      <c r="E20" s="55" t="s">
        <v>7</v>
      </c>
      <c r="F20" s="55" t="s">
        <v>7</v>
      </c>
      <c r="G20" s="55" t="s">
        <v>7</v>
      </c>
      <c r="H20" s="55" t="s">
        <v>7</v>
      </c>
      <c r="I20" s="55" t="s">
        <v>7</v>
      </c>
      <c r="J20" s="55" t="s">
        <v>7</v>
      </c>
      <c r="K20" s="55" t="s">
        <v>7</v>
      </c>
      <c r="L20" s="55" t="s">
        <v>7</v>
      </c>
      <c r="M20" s="55" t="s">
        <v>7</v>
      </c>
      <c r="N20" s="55" t="s">
        <v>7</v>
      </c>
      <c r="O20" s="55" t="s">
        <v>7</v>
      </c>
      <c r="P20" s="55" t="s">
        <v>7</v>
      </c>
      <c r="Q20" s="55" t="s">
        <v>7</v>
      </c>
      <c r="R20" s="55" t="s">
        <v>7</v>
      </c>
      <c r="S20" s="55" t="s">
        <v>7</v>
      </c>
      <c r="T20" s="55" t="s">
        <v>7</v>
      </c>
      <c r="U20" s="55">
        <v>330</v>
      </c>
      <c r="V20" s="55">
        <v>308</v>
      </c>
      <c r="W20" s="55">
        <v>234</v>
      </c>
      <c r="X20" s="55">
        <v>222</v>
      </c>
      <c r="Y20" s="55">
        <v>229</v>
      </c>
      <c r="Z20" s="55"/>
      <c r="AA20" s="49" t="str">
        <f>IF(N(Z20)=0,"",Z20/Z$8*100)</f>
        <v/>
      </c>
      <c r="AB20" s="49" t="str">
        <f>IF(OR(N(Z20)=0,N(Y20)=0),"",Z20/Y20*100-100)</f>
        <v/>
      </c>
      <c r="AC20" s="51" t="s">
        <v>7</v>
      </c>
      <c r="AD20" s="51" t="s">
        <v>7</v>
      </c>
      <c r="AE20" s="51" t="s">
        <v>7</v>
      </c>
      <c r="AF20" s="77" t="str">
        <f>IF(MAX(V20:Z20)&gt;0,IF(AF$3=1,$B$3,IF(AF$3=2,$C$3,$D$3)),IF(AF$3=1,$E$3,IF(AF$3=2,$F$3,$G$3)))</f>
        <v>DATA</v>
      </c>
    </row>
    <row r="21" spans="1:32" ht="15.75" thickTop="1" thickBot="1" x14ac:dyDescent="0.25">
      <c r="A21" s="52" t="str">
        <f>[1]CODES!$E1132</f>
        <v>11</v>
      </c>
      <c r="B21" s="52">
        <f>[1]CODES!$A1132</f>
        <v>508</v>
      </c>
      <c r="C21" s="78" t="str">
        <f>IF($AF$3=1,[1]CODES!$B1132,IF($AF$3=2,[1]CODES!$C1132,[1]CODES!$D1132))</f>
        <v>Mozambique</v>
      </c>
      <c r="D21" s="54" t="str">
        <f>IF(AC21="","","(*)")</f>
        <v/>
      </c>
      <c r="E21" s="55" t="s">
        <v>7</v>
      </c>
      <c r="F21" s="55" t="s">
        <v>7</v>
      </c>
      <c r="G21" s="55" t="s">
        <v>7</v>
      </c>
      <c r="H21" s="55" t="s">
        <v>7</v>
      </c>
      <c r="I21" s="55" t="s">
        <v>7</v>
      </c>
      <c r="J21" s="55" t="s">
        <v>7</v>
      </c>
      <c r="K21" s="55" t="s">
        <v>7</v>
      </c>
      <c r="L21" s="55" t="s">
        <v>7</v>
      </c>
      <c r="M21" s="55" t="s">
        <v>7</v>
      </c>
      <c r="N21" s="55" t="s">
        <v>7</v>
      </c>
      <c r="O21" s="55" t="s">
        <v>7</v>
      </c>
      <c r="P21" s="55" t="s">
        <v>7</v>
      </c>
      <c r="Q21" s="55" t="s">
        <v>7</v>
      </c>
      <c r="R21" s="55" t="s">
        <v>7</v>
      </c>
      <c r="S21" s="55" t="s">
        <v>7</v>
      </c>
      <c r="T21" s="55" t="s">
        <v>7</v>
      </c>
      <c r="U21" s="55">
        <v>158</v>
      </c>
      <c r="V21" s="55">
        <v>405</v>
      </c>
      <c r="W21" s="55">
        <v>362</v>
      </c>
      <c r="X21" s="55">
        <v>215</v>
      </c>
      <c r="Y21" s="55">
        <v>307</v>
      </c>
      <c r="Z21" s="55"/>
      <c r="AA21" s="49" t="str">
        <f>IF(N(Z21)=0,"",Z21/Z$8*100)</f>
        <v/>
      </c>
      <c r="AB21" s="49" t="str">
        <f>IF(OR(N(Z21)=0,N(Y21)=0),"",Z21/Y21*100-100)</f>
        <v/>
      </c>
      <c r="AC21" s="51" t="s">
        <v>7</v>
      </c>
      <c r="AD21" s="51" t="s">
        <v>7</v>
      </c>
      <c r="AE21" s="51" t="s">
        <v>7</v>
      </c>
      <c r="AF21" s="77" t="str">
        <f>IF(MAX(V21:Z21)&gt;0,IF(AF$3=1,$B$3,IF(AF$3=2,$C$3,$D$3)),IF(AF$3=1,$E$3,IF(AF$3=2,$F$3,$G$3)))</f>
        <v>DATA</v>
      </c>
    </row>
    <row r="22" spans="1:32" ht="15.75" thickTop="1" thickBot="1" x14ac:dyDescent="0.25">
      <c r="A22" s="52" t="str">
        <f>[1]CODES!$E1133</f>
        <v>11</v>
      </c>
      <c r="B22" s="52">
        <f>[1]CODES!$A1133</f>
        <v>638</v>
      </c>
      <c r="C22" s="78" t="str">
        <f>IF($AF$3=1,[1]CODES!$B1133,IF($AF$3=2,[1]CODES!$C1133,[1]CODES!$D1133))</f>
        <v>Reunion</v>
      </c>
      <c r="D22" s="54" t="str">
        <f>IF(AC22="","","(*)")</f>
        <v/>
      </c>
      <c r="E22" s="55" t="s">
        <v>7</v>
      </c>
      <c r="F22" s="55" t="s">
        <v>7</v>
      </c>
      <c r="G22" s="55" t="s">
        <v>7</v>
      </c>
      <c r="H22" s="55" t="s">
        <v>7</v>
      </c>
      <c r="I22" s="55" t="s">
        <v>7</v>
      </c>
      <c r="J22" s="55" t="s">
        <v>7</v>
      </c>
      <c r="K22" s="55" t="s">
        <v>7</v>
      </c>
      <c r="L22" s="55" t="s">
        <v>7</v>
      </c>
      <c r="M22" s="55" t="s">
        <v>7</v>
      </c>
      <c r="N22" s="55" t="s">
        <v>7</v>
      </c>
      <c r="O22" s="55" t="s">
        <v>7</v>
      </c>
      <c r="P22" s="55" t="s">
        <v>7</v>
      </c>
      <c r="Q22" s="55" t="s">
        <v>7</v>
      </c>
      <c r="R22" s="55" t="s">
        <v>7</v>
      </c>
      <c r="S22" s="55" t="s">
        <v>7</v>
      </c>
      <c r="T22" s="55" t="s">
        <v>7</v>
      </c>
      <c r="U22" s="55">
        <v>7</v>
      </c>
      <c r="V22" s="55" t="s">
        <v>7</v>
      </c>
      <c r="W22" s="55">
        <v>5</v>
      </c>
      <c r="X22" s="55">
        <v>1</v>
      </c>
      <c r="Y22" s="55">
        <v>1</v>
      </c>
      <c r="Z22" s="55"/>
      <c r="AA22" s="49" t="str">
        <f>IF(N(Z22)=0,"",Z22/Z$8*100)</f>
        <v/>
      </c>
      <c r="AB22" s="49" t="str">
        <f>IF(OR(N(Z22)=0,N(Y22)=0),"",Z22/Y22*100-100)</f>
        <v/>
      </c>
      <c r="AC22" s="51" t="s">
        <v>7</v>
      </c>
      <c r="AD22" s="51" t="s">
        <v>7</v>
      </c>
      <c r="AE22" s="51" t="s">
        <v>7</v>
      </c>
      <c r="AF22" s="77" t="str">
        <f>IF(MAX(V22:Z22)&gt;0,IF(AF$3=1,$B$3,IF(AF$3=2,$C$3,$D$3)),IF(AF$3=1,$E$3,IF(AF$3=2,$F$3,$G$3)))</f>
        <v>DATA</v>
      </c>
    </row>
    <row r="23" spans="1:32" ht="15.75" thickTop="1" thickBot="1" x14ac:dyDescent="0.25">
      <c r="A23" s="52" t="str">
        <f>[1]CODES!$E1134</f>
        <v>11</v>
      </c>
      <c r="B23" s="52">
        <f>[1]CODES!$A1134</f>
        <v>646</v>
      </c>
      <c r="C23" s="78" t="str">
        <f>IF($AF$3=1,[1]CODES!$B1134,IF($AF$3=2,[1]CODES!$C1134,[1]CODES!$D1134))</f>
        <v>Rwanda</v>
      </c>
      <c r="D23" s="54" t="str">
        <f>IF(AC23="","","(*)")</f>
        <v/>
      </c>
      <c r="E23" s="55">
        <v>8705</v>
      </c>
      <c r="F23" s="55">
        <v>9191</v>
      </c>
      <c r="G23" s="55">
        <v>8607</v>
      </c>
      <c r="H23" s="55">
        <v>10584</v>
      </c>
      <c r="I23" s="55">
        <v>7293</v>
      </c>
      <c r="J23" s="55">
        <v>36041</v>
      </c>
      <c r="K23" s="55">
        <v>39597</v>
      </c>
      <c r="L23" s="55">
        <v>52431</v>
      </c>
      <c r="M23" s="55">
        <v>50107</v>
      </c>
      <c r="N23" s="55">
        <v>65298</v>
      </c>
      <c r="O23" s="55">
        <v>80522</v>
      </c>
      <c r="P23" s="55">
        <v>111385</v>
      </c>
      <c r="Q23" s="55">
        <v>123262</v>
      </c>
      <c r="R23" s="55">
        <v>181339</v>
      </c>
      <c r="S23" s="55">
        <v>199530</v>
      </c>
      <c r="T23" s="55">
        <v>177043</v>
      </c>
      <c r="U23" s="55">
        <v>266221</v>
      </c>
      <c r="V23" s="55">
        <v>256004</v>
      </c>
      <c r="W23" s="55">
        <v>280431</v>
      </c>
      <c r="X23" s="55">
        <v>348183</v>
      </c>
      <c r="Y23" s="55">
        <v>300747</v>
      </c>
      <c r="Z23" s="55"/>
      <c r="AA23" s="49" t="str">
        <f>IF(N(Z23)=0,"",Z23/Z$8*100)</f>
        <v/>
      </c>
      <c r="AB23" s="49" t="str">
        <f>IF(OR(N(Z23)=0,N(Y23)=0),"",Z23/Y23*100-100)</f>
        <v/>
      </c>
      <c r="AC23" s="51" t="s">
        <v>7</v>
      </c>
      <c r="AD23" s="51" t="s">
        <v>7</v>
      </c>
      <c r="AE23" s="51" t="s">
        <v>7</v>
      </c>
      <c r="AF23" s="79" t="str">
        <f>IF(MAX(V23:Z23)&gt;0,IF(AF$3=1,$B$3,IF(AF$3=2,$C$3,$D$3)),IF(AF$3=1,$E$3,IF(AF$3=2,$F$3,$G$3)))</f>
        <v>DATA</v>
      </c>
    </row>
    <row r="24" spans="1:32" ht="15.75" thickTop="1" thickBot="1" x14ac:dyDescent="0.25">
      <c r="A24" s="52" t="str">
        <f>[1]CODES!$E1135</f>
        <v>11</v>
      </c>
      <c r="B24" s="52">
        <f>[1]CODES!$A1135</f>
        <v>690</v>
      </c>
      <c r="C24" s="78" t="str">
        <f>IF($AF$3=1,[1]CODES!$B1135,IF($AF$3=2,[1]CODES!$C1135,[1]CODES!$D1135))</f>
        <v>Seychelles</v>
      </c>
      <c r="D24" s="54" t="str">
        <f>IF(AC24="","","(*)")</f>
        <v/>
      </c>
      <c r="E24" s="55" t="s">
        <v>7</v>
      </c>
      <c r="F24" s="55" t="s">
        <v>7</v>
      </c>
      <c r="G24" s="55" t="s">
        <v>7</v>
      </c>
      <c r="H24" s="55" t="s">
        <v>7</v>
      </c>
      <c r="I24" s="55" t="s">
        <v>7</v>
      </c>
      <c r="J24" s="55" t="s">
        <v>7</v>
      </c>
      <c r="K24" s="55" t="s">
        <v>7</v>
      </c>
      <c r="L24" s="55" t="s">
        <v>7</v>
      </c>
      <c r="M24" s="55" t="s">
        <v>7</v>
      </c>
      <c r="N24" s="55" t="s">
        <v>7</v>
      </c>
      <c r="O24" s="55" t="s">
        <v>7</v>
      </c>
      <c r="P24" s="55" t="s">
        <v>7</v>
      </c>
      <c r="Q24" s="55" t="s">
        <v>7</v>
      </c>
      <c r="R24" s="55" t="s">
        <v>7</v>
      </c>
      <c r="S24" s="55" t="s">
        <v>7</v>
      </c>
      <c r="T24" s="55" t="s">
        <v>7</v>
      </c>
      <c r="U24" s="55">
        <v>27</v>
      </c>
      <c r="V24" s="55">
        <v>55</v>
      </c>
      <c r="W24" s="55">
        <v>88</v>
      </c>
      <c r="X24" s="55">
        <v>104</v>
      </c>
      <c r="Y24" s="55">
        <v>80</v>
      </c>
      <c r="Z24" s="55"/>
      <c r="AA24" s="49" t="str">
        <f>IF(N(Z24)=0,"",Z24/Z$8*100)</f>
        <v/>
      </c>
      <c r="AB24" s="49" t="str">
        <f>IF(OR(N(Z24)=0,N(Y24)=0),"",Z24/Y24*100-100)</f>
        <v/>
      </c>
      <c r="AC24" s="51" t="s">
        <v>7</v>
      </c>
      <c r="AD24" s="51" t="s">
        <v>7</v>
      </c>
      <c r="AE24" s="51" t="s">
        <v>7</v>
      </c>
      <c r="AF24" s="77" t="str">
        <f>IF(MAX(V24:Z24)&gt;0,IF(AF$3=1,$B$3,IF(AF$3=2,$C$3,$D$3)),IF(AF$3=1,$E$3,IF(AF$3=2,$F$3,$G$3)))</f>
        <v>DATA</v>
      </c>
    </row>
    <row r="25" spans="1:32" ht="15.75" thickTop="1" thickBot="1" x14ac:dyDescent="0.25">
      <c r="A25" s="52" t="str">
        <f>[1]CODES!$E1136</f>
        <v>11</v>
      </c>
      <c r="B25" s="52">
        <f>[1]CODES!$A1136</f>
        <v>706</v>
      </c>
      <c r="C25" s="78" t="str">
        <f>IF($AF$3=1,[1]CODES!$B1136,IF($AF$3=2,[1]CODES!$C1136,[1]CODES!$D1136))</f>
        <v>Somalia</v>
      </c>
      <c r="D25" s="54" t="str">
        <f>IF(AC25="","","(*)")</f>
        <v/>
      </c>
      <c r="E25" s="55" t="s">
        <v>7</v>
      </c>
      <c r="F25" s="55" t="s">
        <v>7</v>
      </c>
      <c r="G25" s="55" t="s">
        <v>7</v>
      </c>
      <c r="H25" s="55" t="s">
        <v>7</v>
      </c>
      <c r="I25" s="55" t="s">
        <v>7</v>
      </c>
      <c r="J25" s="55" t="s">
        <v>7</v>
      </c>
      <c r="K25" s="55" t="s">
        <v>7</v>
      </c>
      <c r="L25" s="55" t="s">
        <v>7</v>
      </c>
      <c r="M25" s="55" t="s">
        <v>7</v>
      </c>
      <c r="N25" s="55" t="s">
        <v>7</v>
      </c>
      <c r="O25" s="55" t="s">
        <v>7</v>
      </c>
      <c r="P25" s="55" t="s">
        <v>7</v>
      </c>
      <c r="Q25" s="55" t="s">
        <v>7</v>
      </c>
      <c r="R25" s="55" t="s">
        <v>7</v>
      </c>
      <c r="S25" s="55" t="s">
        <v>7</v>
      </c>
      <c r="T25" s="55" t="s">
        <v>7</v>
      </c>
      <c r="U25" s="55">
        <v>9890</v>
      </c>
      <c r="V25" s="55">
        <v>12390</v>
      </c>
      <c r="W25" s="55">
        <v>10592</v>
      </c>
      <c r="X25" s="55">
        <v>9640</v>
      </c>
      <c r="Y25" s="55">
        <v>9586</v>
      </c>
      <c r="Z25" s="55"/>
      <c r="AA25" s="49" t="str">
        <f>IF(N(Z25)=0,"",Z25/Z$8*100)</f>
        <v/>
      </c>
      <c r="AB25" s="49" t="str">
        <f>IF(OR(N(Z25)=0,N(Y25)=0),"",Z25/Y25*100-100)</f>
        <v/>
      </c>
      <c r="AC25" s="51" t="s">
        <v>7</v>
      </c>
      <c r="AD25" s="51" t="s">
        <v>7</v>
      </c>
      <c r="AE25" s="51" t="s">
        <v>7</v>
      </c>
      <c r="AF25" s="77" t="str">
        <f>IF(MAX(V25:Z25)&gt;0,IF(AF$3=1,$B$3,IF(AF$3=2,$C$3,$D$3)),IF(AF$3=1,$E$3,IF(AF$3=2,$F$3,$G$3)))</f>
        <v>DATA</v>
      </c>
    </row>
    <row r="26" spans="1:32" ht="15.75" thickTop="1" thickBot="1" x14ac:dyDescent="0.25">
      <c r="A26" s="52" t="str">
        <f>[1]CODES!$E1137</f>
        <v>11</v>
      </c>
      <c r="B26" s="52">
        <f>[1]CODES!$A1137</f>
        <v>834</v>
      </c>
      <c r="C26" s="78" t="str">
        <f>IF($AF$3=1,[1]CODES!$B1137,IF($AF$3=2,[1]CODES!$C1137,[1]CODES!$D1137))</f>
        <v>Tanzania, United Republic of</v>
      </c>
      <c r="D26" s="54" t="str">
        <f>IF(AC26="","","(*)")</f>
        <v/>
      </c>
      <c r="E26" s="55">
        <v>12590</v>
      </c>
      <c r="F26" s="55">
        <v>14119</v>
      </c>
      <c r="G26" s="55">
        <v>13902</v>
      </c>
      <c r="H26" s="55">
        <v>22318</v>
      </c>
      <c r="I26" s="55">
        <v>20780</v>
      </c>
      <c r="J26" s="55">
        <v>14375</v>
      </c>
      <c r="K26" s="55">
        <v>16863</v>
      </c>
      <c r="L26" s="55">
        <v>23583</v>
      </c>
      <c r="M26" s="55">
        <v>30407</v>
      </c>
      <c r="N26" s="55">
        <v>67885</v>
      </c>
      <c r="O26" s="55">
        <v>50723</v>
      </c>
      <c r="P26" s="55">
        <v>50111</v>
      </c>
      <c r="Q26" s="55">
        <v>55435</v>
      </c>
      <c r="R26" s="55">
        <v>45276</v>
      </c>
      <c r="S26" s="55">
        <v>48948</v>
      </c>
      <c r="T26" s="55">
        <v>42289</v>
      </c>
      <c r="U26" s="55">
        <v>59013</v>
      </c>
      <c r="V26" s="55">
        <v>79795</v>
      </c>
      <c r="W26" s="55">
        <v>74485</v>
      </c>
      <c r="X26" s="55">
        <v>57197</v>
      </c>
      <c r="Y26" s="55">
        <v>95933</v>
      </c>
      <c r="Z26" s="55"/>
      <c r="AA26" s="49" t="str">
        <f>IF(N(Z26)=0,"",Z26/Z$8*100)</f>
        <v/>
      </c>
      <c r="AB26" s="49" t="str">
        <f>IF(OR(N(Z26)=0,N(Y26)=0),"",Z26/Y26*100-100)</f>
        <v/>
      </c>
      <c r="AC26" s="51" t="s">
        <v>7</v>
      </c>
      <c r="AD26" s="51" t="s">
        <v>7</v>
      </c>
      <c r="AE26" s="51" t="s">
        <v>7</v>
      </c>
      <c r="AF26" s="77" t="str">
        <f>IF(MAX(V26:Z26)&gt;0,IF(AF$3=1,$B$3,IF(AF$3=2,$C$3,$D$3)),IF(AF$3=1,$E$3,IF(AF$3=2,$F$3,$G$3)))</f>
        <v>DATA</v>
      </c>
    </row>
    <row r="27" spans="1:32" ht="15.75" thickTop="1" thickBot="1" x14ac:dyDescent="0.25">
      <c r="A27" s="52" t="str">
        <f>[1]CODES!$E1138</f>
        <v>11</v>
      </c>
      <c r="B27" s="52">
        <f>[1]CODES!$A1138</f>
        <v>800</v>
      </c>
      <c r="C27" s="78" t="str">
        <f>IF($AF$3=1,[1]CODES!$B1138,IF($AF$3=2,[1]CODES!$C1138,[1]CODES!$D1138))</f>
        <v>Uganda</v>
      </c>
      <c r="D27" s="54" t="str">
        <f>IF(AC27="","","(*)")</f>
        <v/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49" t="str">
        <f>IF(N(Z27)=0,"",Z27/Z$8*100)</f>
        <v/>
      </c>
      <c r="AB27" s="49" t="str">
        <f>IF(OR(N(Z27)=0,N(Y27)=0),"",Z27/Y27*100-100)</f>
        <v/>
      </c>
      <c r="AC27" s="51" t="s">
        <v>7</v>
      </c>
      <c r="AD27" s="51" t="s">
        <v>7</v>
      </c>
      <c r="AE27" s="51" t="s">
        <v>7</v>
      </c>
      <c r="AF27" s="79" t="str">
        <f>IF(MAX(V27:Z27)&gt;0,IF(AF$3=1,$B$3,IF(AF$3=2,$C$3,$D$3)),IF(AF$3=1,$E$3,IF(AF$3=2,$F$3,$G$3)))</f>
        <v>NO DATA</v>
      </c>
    </row>
    <row r="28" spans="1:32" ht="15.75" thickTop="1" thickBot="1" x14ac:dyDescent="0.25">
      <c r="A28" s="52" t="str">
        <f>[1]CODES!$E1139</f>
        <v>11</v>
      </c>
      <c r="B28" s="52">
        <f>[1]CODES!$A1139</f>
        <v>894</v>
      </c>
      <c r="C28" s="78" t="str">
        <f>IF($AF$3=1,[1]CODES!$B1139,IF($AF$3=2,[1]CODES!$C1139,[1]CODES!$D1139))</f>
        <v>Zambia</v>
      </c>
      <c r="D28" s="54" t="str">
        <f>IF(AC28="","","(*)")</f>
        <v/>
      </c>
      <c r="E28" s="55" t="s">
        <v>7</v>
      </c>
      <c r="F28" s="55" t="s">
        <v>7</v>
      </c>
      <c r="G28" s="55" t="s">
        <v>7</v>
      </c>
      <c r="H28" s="55" t="s">
        <v>7</v>
      </c>
      <c r="I28" s="55" t="s">
        <v>7</v>
      </c>
      <c r="J28" s="55" t="s">
        <v>7</v>
      </c>
      <c r="K28" s="55" t="s">
        <v>7</v>
      </c>
      <c r="L28" s="55" t="s">
        <v>7</v>
      </c>
      <c r="M28" s="55" t="s">
        <v>7</v>
      </c>
      <c r="N28" s="55" t="s">
        <v>7</v>
      </c>
      <c r="O28" s="55" t="s">
        <v>7</v>
      </c>
      <c r="P28" s="55" t="s">
        <v>7</v>
      </c>
      <c r="Q28" s="55" t="s">
        <v>7</v>
      </c>
      <c r="R28" s="55" t="s">
        <v>7</v>
      </c>
      <c r="S28" s="55" t="s">
        <v>7</v>
      </c>
      <c r="T28" s="55" t="s">
        <v>7</v>
      </c>
      <c r="U28" s="55">
        <v>1287</v>
      </c>
      <c r="V28" s="55">
        <v>2961</v>
      </c>
      <c r="W28" s="55">
        <v>3014</v>
      </c>
      <c r="X28" s="55">
        <v>2867</v>
      </c>
      <c r="Y28" s="55">
        <v>2196</v>
      </c>
      <c r="Z28" s="55"/>
      <c r="AA28" s="49" t="str">
        <f>IF(N(Z28)=0,"",Z28/Z$8*100)</f>
        <v/>
      </c>
      <c r="AB28" s="49" t="str">
        <f>IF(OR(N(Z28)=0,N(Y28)=0),"",Z28/Y28*100-100)</f>
        <v/>
      </c>
      <c r="AC28" s="51" t="s">
        <v>7</v>
      </c>
      <c r="AD28" s="51" t="s">
        <v>7</v>
      </c>
      <c r="AE28" s="51" t="s">
        <v>7</v>
      </c>
      <c r="AF28" s="77" t="str">
        <f>IF(MAX(V28:Z28)&gt;0,IF(AF$3=1,$B$3,IF(AF$3=2,$C$3,$D$3)),IF(AF$3=1,$E$3,IF(AF$3=2,$F$3,$G$3)))</f>
        <v>DATA</v>
      </c>
    </row>
    <row r="29" spans="1:32" ht="15.75" thickTop="1" thickBot="1" x14ac:dyDescent="0.25">
      <c r="A29" s="52" t="str">
        <f>[1]CODES!$E1140</f>
        <v>11</v>
      </c>
      <c r="B29" s="52">
        <f>[1]CODES!$A1140</f>
        <v>716</v>
      </c>
      <c r="C29" s="78" t="str">
        <f>IF($AF$3=1,[1]CODES!$B1140,IF($AF$3=2,[1]CODES!$C1140,[1]CODES!$D1140))</f>
        <v>Zimbabwe</v>
      </c>
      <c r="D29" s="54" t="str">
        <f>IF(AC29="","","(*)")</f>
        <v/>
      </c>
      <c r="E29" s="55" t="s">
        <v>7</v>
      </c>
      <c r="F29" s="55" t="s">
        <v>7</v>
      </c>
      <c r="G29" s="55" t="s">
        <v>7</v>
      </c>
      <c r="H29" s="55" t="s">
        <v>7</v>
      </c>
      <c r="I29" s="55" t="s">
        <v>7</v>
      </c>
      <c r="J29" s="55" t="s">
        <v>7</v>
      </c>
      <c r="K29" s="55" t="s">
        <v>7</v>
      </c>
      <c r="L29" s="55" t="s">
        <v>7</v>
      </c>
      <c r="M29" s="55" t="s">
        <v>7</v>
      </c>
      <c r="N29" s="55" t="s">
        <v>7</v>
      </c>
      <c r="O29" s="55" t="s">
        <v>7</v>
      </c>
      <c r="P29" s="55" t="s">
        <v>7</v>
      </c>
      <c r="Q29" s="55" t="s">
        <v>7</v>
      </c>
      <c r="R29" s="55" t="s">
        <v>7</v>
      </c>
      <c r="S29" s="55" t="s">
        <v>7</v>
      </c>
      <c r="T29" s="55" t="s">
        <v>7</v>
      </c>
      <c r="U29" s="55">
        <v>2551</v>
      </c>
      <c r="V29" s="55">
        <v>2662</v>
      </c>
      <c r="W29" s="55">
        <v>2112</v>
      </c>
      <c r="X29" s="55">
        <v>2127</v>
      </c>
      <c r="Y29" s="55">
        <v>2187</v>
      </c>
      <c r="Z29" s="55"/>
      <c r="AA29" s="49" t="str">
        <f>IF(N(Z29)=0,"",Z29/Z$8*100)</f>
        <v/>
      </c>
      <c r="AB29" s="49" t="str">
        <f>IF(OR(N(Z29)=0,N(Y29)=0),"",Z29/Y29*100-100)</f>
        <v/>
      </c>
      <c r="AC29" s="51" t="s">
        <v>7</v>
      </c>
      <c r="AD29" s="51" t="s">
        <v>7</v>
      </c>
      <c r="AE29" s="51" t="s">
        <v>7</v>
      </c>
      <c r="AF29" s="77" t="str">
        <f>IF(MAX(V29:Z29)&gt;0,IF(AF$3=1,$B$3,IF(AF$3=2,$C$3,$D$3)),IF(AF$3=1,$E$3,IF(AF$3=2,$F$3,$G$3)))</f>
        <v>DATA</v>
      </c>
    </row>
    <row r="30" spans="1:32" ht="15.75" thickTop="1" thickBot="1" x14ac:dyDescent="0.25">
      <c r="A30" s="52" t="str">
        <f>[1]CODES!$E1141</f>
        <v>11</v>
      </c>
      <c r="B30" s="52">
        <f>[1]CODES!$A1141</f>
        <v>901</v>
      </c>
      <c r="C30" s="78" t="str">
        <f>IF($AF$3=1,[1]CODES!$B1141,IF($AF$3=2,[1]CODES!$C1141,[1]CODES!$D1141))</f>
        <v>Other countries of East Africa</v>
      </c>
      <c r="D30" s="54" t="str">
        <f>IF(AC30="","","(*)")</f>
        <v/>
      </c>
      <c r="E30" s="55" t="s">
        <v>7</v>
      </c>
      <c r="F30" s="55" t="s">
        <v>7</v>
      </c>
      <c r="G30" s="55" t="s">
        <v>7</v>
      </c>
      <c r="H30" s="55" t="s">
        <v>7</v>
      </c>
      <c r="I30" s="55" t="s">
        <v>7</v>
      </c>
      <c r="J30" s="55" t="s">
        <v>7</v>
      </c>
      <c r="K30" s="55" t="s">
        <v>7</v>
      </c>
      <c r="L30" s="55" t="s">
        <v>7</v>
      </c>
      <c r="M30" s="55" t="s">
        <v>7</v>
      </c>
      <c r="N30" s="55" t="s">
        <v>7</v>
      </c>
      <c r="O30" s="55" t="s">
        <v>7</v>
      </c>
      <c r="P30" s="55" t="s">
        <v>7</v>
      </c>
      <c r="Q30" s="55" t="s">
        <v>7</v>
      </c>
      <c r="R30" s="55" t="s">
        <v>7</v>
      </c>
      <c r="S30" s="55" t="s">
        <v>7</v>
      </c>
      <c r="T30" s="55" t="s">
        <v>7</v>
      </c>
      <c r="U30" s="55" t="s">
        <v>7</v>
      </c>
      <c r="V30" s="55" t="s">
        <v>7</v>
      </c>
      <c r="W30" s="55" t="s">
        <v>7</v>
      </c>
      <c r="X30" s="55"/>
      <c r="Y30" s="55"/>
      <c r="Z30" s="55"/>
      <c r="AA30" s="49" t="str">
        <f>IF(N(Z30)=0,"",Z30/Z$8*100)</f>
        <v/>
      </c>
      <c r="AB30" s="49" t="str">
        <f>IF(OR(N(Z30)=0,N(Y30)=0),"",Z30/Y30*100-100)</f>
        <v/>
      </c>
      <c r="AC30" s="51" t="s">
        <v>7</v>
      </c>
      <c r="AD30" s="51" t="s">
        <v>7</v>
      </c>
      <c r="AE30" s="51" t="s">
        <v>7</v>
      </c>
      <c r="AF30" s="77" t="str">
        <f>IF(MAX(V30:Z30)&gt;0,IF(AF$3=1,$B$3,IF(AF$3=2,$C$3,$D$3)),IF(AF$3=1,$E$3,IF(AF$3=2,$F$3,$G$3)))</f>
        <v>NO DATA</v>
      </c>
    </row>
    <row r="31" spans="1:32" ht="15.75" thickTop="1" thickBot="1" x14ac:dyDescent="0.25">
      <c r="A31" s="52" t="str">
        <f>[1]CODES!$E1142</f>
        <v>11</v>
      </c>
      <c r="B31" s="52">
        <f>[1]CODES!$A1142</f>
        <v>902</v>
      </c>
      <c r="C31" s="78" t="str">
        <f>IF($AF$3=1,[1]CODES!$B1142,IF($AF$3=2,[1]CODES!$C1142,[1]CODES!$D1142))</f>
        <v>All countries of East Africa</v>
      </c>
      <c r="D31" s="54" t="str">
        <f>IF(AC31="","","(*)")</f>
        <v/>
      </c>
      <c r="E31" s="55" t="s">
        <v>7</v>
      </c>
      <c r="F31" s="55" t="s">
        <v>7</v>
      </c>
      <c r="G31" s="55" t="s">
        <v>7</v>
      </c>
      <c r="H31" s="55" t="s">
        <v>7</v>
      </c>
      <c r="I31" s="55" t="s">
        <v>7</v>
      </c>
      <c r="J31" s="55" t="s">
        <v>7</v>
      </c>
      <c r="K31" s="55" t="s">
        <v>7</v>
      </c>
      <c r="L31" s="55" t="s">
        <v>7</v>
      </c>
      <c r="M31" s="55" t="s">
        <v>7</v>
      </c>
      <c r="N31" s="55" t="s">
        <v>7</v>
      </c>
      <c r="O31" s="55" t="s">
        <v>7</v>
      </c>
      <c r="P31" s="55" t="s">
        <v>7</v>
      </c>
      <c r="Q31" s="55" t="s">
        <v>7</v>
      </c>
      <c r="R31" s="55" t="s">
        <v>7</v>
      </c>
      <c r="S31" s="55" t="s">
        <v>7</v>
      </c>
      <c r="T31" s="55" t="s">
        <v>7</v>
      </c>
      <c r="U31" s="55" t="s">
        <v>7</v>
      </c>
      <c r="V31" s="55" t="s">
        <v>7</v>
      </c>
      <c r="W31" s="55" t="s">
        <v>7</v>
      </c>
      <c r="X31" s="55"/>
      <c r="Y31" s="55"/>
      <c r="Z31" s="55"/>
      <c r="AA31" s="49" t="str">
        <f>IF(N(Z31)=0,"",Z31/Z$8*100)</f>
        <v/>
      </c>
      <c r="AB31" s="49" t="str">
        <f>IF(OR(N(Z31)=0,N(Y31)=0),"",Z31/Y31*100-100)</f>
        <v/>
      </c>
      <c r="AC31" s="51" t="s">
        <v>7</v>
      </c>
      <c r="AD31" s="51" t="s">
        <v>7</v>
      </c>
      <c r="AE31" s="51" t="s">
        <v>7</v>
      </c>
      <c r="AF31" s="77" t="str">
        <f>IF(MAX(V31:Z31)&gt;0,IF(AF$3=1,$B$3,IF(AF$3=2,$C$3,$D$3)),IF(AF$3=1,$E$3,IF(AF$3=2,$F$3,$G$3)))</f>
        <v>NO DATA</v>
      </c>
    </row>
    <row r="32" spans="1:32" ht="16.5" thickTop="1" thickBot="1" x14ac:dyDescent="0.25">
      <c r="A32" s="38" t="str">
        <f>[1]CODES!$E1143</f>
        <v>12</v>
      </c>
      <c r="B32" s="38">
        <f>[1]CODES!$A1143</f>
        <v>12000</v>
      </c>
      <c r="C32" s="82" t="str">
        <f>IF($AF$3=1,[1]CODES!$B1143,IF($AF$3=2,[1]CODES!$C1143,[1]CODES!$D1143))</f>
        <v>CENTRAL AFRICA</v>
      </c>
      <c r="D32" s="40" t="str">
        <f>IF(AC32="","","(*)")</f>
        <v/>
      </c>
      <c r="E32" s="85">
        <f>SUM(E33:E43)</f>
        <v>9487</v>
      </c>
      <c r="F32" s="85">
        <f>SUM(F33:F43)</f>
        <v>9828</v>
      </c>
      <c r="G32" s="85">
        <f>SUM(G33:G43)</f>
        <v>7668</v>
      </c>
      <c r="H32" s="85">
        <f>SUM(H33:H43)</f>
        <v>4006</v>
      </c>
      <c r="I32" s="85">
        <f>SUM(I33:I43)</f>
        <v>7552</v>
      </c>
      <c r="J32" s="85">
        <f>SUM(J33:J43)</f>
        <v>7957</v>
      </c>
      <c r="K32" s="85">
        <f>SUM(K33:K43)</f>
        <v>5974</v>
      </c>
      <c r="L32" s="85">
        <f>SUM(L33:L43)</f>
        <v>7586</v>
      </c>
      <c r="M32" s="85">
        <f>SUM(M33:M43)</f>
        <v>5890</v>
      </c>
      <c r="N32" s="85">
        <f>SUM(N33:N43)</f>
        <v>3998</v>
      </c>
      <c r="O32" s="85">
        <f>SUM(O33:O43)</f>
        <v>6277</v>
      </c>
      <c r="P32" s="85">
        <f>SUM(P33:P43)</f>
        <v>4653</v>
      </c>
      <c r="Q32" s="85">
        <f>SUM(Q33:Q43)</f>
        <v>4745</v>
      </c>
      <c r="R32" s="85">
        <f>SUM(R33:R43)</f>
        <v>12495</v>
      </c>
      <c r="S32" s="85">
        <f>SUM(S33:S43)</f>
        <v>11664</v>
      </c>
      <c r="T32" s="85">
        <f>SUM(T33:T43)</f>
        <v>20306</v>
      </c>
      <c r="U32" s="85">
        <f>SUM(U33:U43)</f>
        <v>52899</v>
      </c>
      <c r="V32" s="85">
        <f>SUM(V33:V43)</f>
        <v>45493</v>
      </c>
      <c r="W32" s="85">
        <f>SUM(W33:W43)</f>
        <v>54056</v>
      </c>
      <c r="X32" s="85">
        <f>SUM(X33:X43)</f>
        <v>58863</v>
      </c>
      <c r="Y32" s="85">
        <f>SUM(Y33:Y43)</f>
        <v>81383</v>
      </c>
      <c r="Z32" s="85">
        <f>SUM(Z33:Z43)</f>
        <v>0</v>
      </c>
      <c r="AA32" s="84" t="str">
        <f>IF(N(Z32)=0,"",Z32/Z$8*100)</f>
        <v/>
      </c>
      <c r="AB32" s="84" t="str">
        <f>IF(OR(N(Z32)=0,N(Y32)=0),"",Z32/Y32*100-100)</f>
        <v/>
      </c>
      <c r="AC32" s="83" t="s">
        <v>7</v>
      </c>
      <c r="AD32" s="83" t="s">
        <v>7</v>
      </c>
      <c r="AE32" s="83" t="s">
        <v>7</v>
      </c>
      <c r="AF32" s="79" t="str">
        <f>IF(MAX(V32:Z32)&gt;0,IF(AF$3=1,$B$3,IF(AF$3=2,$C$3,$D$3)),IF(AF$3=1,$E$3,IF(AF$3=2,$F$3,$G$3)))</f>
        <v>DATA</v>
      </c>
    </row>
    <row r="33" spans="1:32" ht="15.75" thickTop="1" thickBot="1" x14ac:dyDescent="0.25">
      <c r="A33" s="52" t="str">
        <f>[1]CODES!$E1144</f>
        <v>12</v>
      </c>
      <c r="B33" s="52">
        <f>[1]CODES!$A1144</f>
        <v>24</v>
      </c>
      <c r="C33" s="78" t="str">
        <f>IF($AF$3=1,[1]CODES!$B1144,IF($AF$3=2,[1]CODES!$C1144,[1]CODES!$D1144))</f>
        <v>Angola</v>
      </c>
      <c r="D33" s="54" t="str">
        <f>IF(AC33="","","(*)")</f>
        <v/>
      </c>
      <c r="E33" s="55" t="s">
        <v>7</v>
      </c>
      <c r="F33" s="55" t="s">
        <v>7</v>
      </c>
      <c r="G33" s="55" t="s">
        <v>7</v>
      </c>
      <c r="H33" s="55" t="s">
        <v>7</v>
      </c>
      <c r="I33" s="55" t="s">
        <v>7</v>
      </c>
      <c r="J33" s="55" t="s">
        <v>7</v>
      </c>
      <c r="K33" s="55" t="s">
        <v>7</v>
      </c>
      <c r="L33" s="55" t="s">
        <v>7</v>
      </c>
      <c r="M33" s="55" t="s">
        <v>7</v>
      </c>
      <c r="N33" s="55" t="s">
        <v>7</v>
      </c>
      <c r="O33" s="55" t="s">
        <v>7</v>
      </c>
      <c r="P33" s="55" t="s">
        <v>7</v>
      </c>
      <c r="Q33" s="55" t="s">
        <v>7</v>
      </c>
      <c r="R33" s="55" t="s">
        <v>7</v>
      </c>
      <c r="S33" s="55" t="s">
        <v>7</v>
      </c>
      <c r="T33" s="55" t="s">
        <v>7</v>
      </c>
      <c r="U33" s="55">
        <v>214</v>
      </c>
      <c r="V33" s="55">
        <v>345</v>
      </c>
      <c r="W33" s="55">
        <v>333</v>
      </c>
      <c r="X33" s="55">
        <v>155</v>
      </c>
      <c r="Y33" s="55">
        <v>134</v>
      </c>
      <c r="Z33" s="55"/>
      <c r="AA33" s="49" t="str">
        <f>IF(N(Z33)=0,"",Z33/Z$8*100)</f>
        <v/>
      </c>
      <c r="AB33" s="49" t="str">
        <f>IF(OR(N(Z33)=0,N(Y33)=0),"",Z33/Y33*100-100)</f>
        <v/>
      </c>
      <c r="AC33" s="51" t="s">
        <v>7</v>
      </c>
      <c r="AD33" s="51" t="s">
        <v>7</v>
      </c>
      <c r="AE33" s="51" t="s">
        <v>7</v>
      </c>
      <c r="AF33" s="77" t="str">
        <f>IF(MAX(V33:Z33)&gt;0,IF(AF$3=1,$B$3,IF(AF$3=2,$C$3,$D$3)),IF(AF$3=1,$E$3,IF(AF$3=2,$F$3,$G$3)))</f>
        <v>DATA</v>
      </c>
    </row>
    <row r="34" spans="1:32" ht="15.75" thickTop="1" thickBot="1" x14ac:dyDescent="0.25">
      <c r="A34" s="52" t="str">
        <f>[1]CODES!$E1145</f>
        <v>12</v>
      </c>
      <c r="B34" s="52">
        <f>[1]CODES!$A1145</f>
        <v>120</v>
      </c>
      <c r="C34" s="78" t="str">
        <f>IF($AF$3=1,[1]CODES!$B1145,IF($AF$3=2,[1]CODES!$C1145,[1]CODES!$D1145))</f>
        <v>Cameroon</v>
      </c>
      <c r="D34" s="54" t="str">
        <f>IF(AC34="","","(*)")</f>
        <v/>
      </c>
      <c r="E34" s="55" t="s">
        <v>7</v>
      </c>
      <c r="F34" s="55" t="s">
        <v>7</v>
      </c>
      <c r="G34" s="55" t="s">
        <v>7</v>
      </c>
      <c r="H34" s="55" t="s">
        <v>7</v>
      </c>
      <c r="I34" s="55" t="s">
        <v>7</v>
      </c>
      <c r="J34" s="55" t="s">
        <v>7</v>
      </c>
      <c r="K34" s="55" t="s">
        <v>7</v>
      </c>
      <c r="L34" s="55" t="s">
        <v>7</v>
      </c>
      <c r="M34" s="55" t="s">
        <v>7</v>
      </c>
      <c r="N34" s="55" t="s">
        <v>7</v>
      </c>
      <c r="O34" s="55" t="s">
        <v>7</v>
      </c>
      <c r="P34" s="55" t="s">
        <v>7</v>
      </c>
      <c r="Q34" s="55" t="s">
        <v>7</v>
      </c>
      <c r="R34" s="55" t="s">
        <v>7</v>
      </c>
      <c r="S34" s="55" t="s">
        <v>7</v>
      </c>
      <c r="T34" s="55" t="s">
        <v>7</v>
      </c>
      <c r="U34" s="55">
        <v>872</v>
      </c>
      <c r="V34" s="55">
        <v>1248</v>
      </c>
      <c r="W34" s="55">
        <v>1179</v>
      </c>
      <c r="X34" s="55">
        <v>762</v>
      </c>
      <c r="Y34" s="55">
        <v>1112</v>
      </c>
      <c r="Z34" s="55"/>
      <c r="AA34" s="49" t="str">
        <f>IF(N(Z34)=0,"",Z34/Z$8*100)</f>
        <v/>
      </c>
      <c r="AB34" s="49" t="str">
        <f>IF(OR(N(Z34)=0,N(Y34)=0),"",Z34/Y34*100-100)</f>
        <v/>
      </c>
      <c r="AC34" s="51" t="s">
        <v>7</v>
      </c>
      <c r="AD34" s="51" t="s">
        <v>7</v>
      </c>
      <c r="AE34" s="51" t="s">
        <v>7</v>
      </c>
      <c r="AF34" s="77" t="str">
        <f>IF(MAX(V34:Z34)&gt;0,IF(AF$3=1,$B$3,IF(AF$3=2,$C$3,$D$3)),IF(AF$3=1,$E$3,IF(AF$3=2,$F$3,$G$3)))</f>
        <v>DATA</v>
      </c>
    </row>
    <row r="35" spans="1:32" ht="15.75" thickTop="1" thickBot="1" x14ac:dyDescent="0.25">
      <c r="A35" s="52" t="str">
        <f>[1]CODES!$E1146</f>
        <v>12</v>
      </c>
      <c r="B35" s="52">
        <f>[1]CODES!$A1146</f>
        <v>140</v>
      </c>
      <c r="C35" s="78" t="str">
        <f>IF($AF$3=1,[1]CODES!$B1146,IF($AF$3=2,[1]CODES!$C1146,[1]CODES!$D1146))</f>
        <v>Central African Republic</v>
      </c>
      <c r="D35" s="54" t="str">
        <f>IF(AC35="","","(*)")</f>
        <v/>
      </c>
      <c r="E35" s="55" t="s">
        <v>7</v>
      </c>
      <c r="F35" s="55" t="s">
        <v>7</v>
      </c>
      <c r="G35" s="55" t="s">
        <v>7</v>
      </c>
      <c r="H35" s="55" t="s">
        <v>7</v>
      </c>
      <c r="I35" s="55" t="s">
        <v>7</v>
      </c>
      <c r="J35" s="55" t="s">
        <v>7</v>
      </c>
      <c r="K35" s="55" t="s">
        <v>7</v>
      </c>
      <c r="L35" s="55" t="s">
        <v>7</v>
      </c>
      <c r="M35" s="55" t="s">
        <v>7</v>
      </c>
      <c r="N35" s="55" t="s">
        <v>7</v>
      </c>
      <c r="O35" s="55" t="s">
        <v>7</v>
      </c>
      <c r="P35" s="55" t="s">
        <v>7</v>
      </c>
      <c r="Q35" s="55" t="s">
        <v>7</v>
      </c>
      <c r="R35" s="55" t="s">
        <v>7</v>
      </c>
      <c r="S35" s="55" t="s">
        <v>7</v>
      </c>
      <c r="T35" s="55" t="s">
        <v>7</v>
      </c>
      <c r="U35" s="55">
        <v>662</v>
      </c>
      <c r="V35" s="55">
        <v>130</v>
      </c>
      <c r="W35" s="55">
        <v>52</v>
      </c>
      <c r="X35" s="55">
        <v>125</v>
      </c>
      <c r="Y35" s="55">
        <v>402</v>
      </c>
      <c r="Z35" s="55"/>
      <c r="AA35" s="49" t="str">
        <f>IF(N(Z35)=0,"",Z35/Z$8*100)</f>
        <v/>
      </c>
      <c r="AB35" s="49" t="str">
        <f>IF(OR(N(Z35)=0,N(Y35)=0),"",Z35/Y35*100-100)</f>
        <v/>
      </c>
      <c r="AC35" s="51" t="s">
        <v>7</v>
      </c>
      <c r="AD35" s="51" t="s">
        <v>7</v>
      </c>
      <c r="AE35" s="51" t="s">
        <v>7</v>
      </c>
      <c r="AF35" s="77" t="str">
        <f>IF(MAX(V35:Z35)&gt;0,IF(AF$3=1,$B$3,IF(AF$3=2,$C$3,$D$3)),IF(AF$3=1,$E$3,IF(AF$3=2,$F$3,$G$3)))</f>
        <v>DATA</v>
      </c>
    </row>
    <row r="36" spans="1:32" ht="15.75" thickTop="1" thickBot="1" x14ac:dyDescent="0.25">
      <c r="A36" s="52" t="str">
        <f>[1]CODES!$E1147</f>
        <v>12</v>
      </c>
      <c r="B36" s="52">
        <f>[1]CODES!$A1147</f>
        <v>148</v>
      </c>
      <c r="C36" s="78" t="str">
        <f>IF($AF$3=1,[1]CODES!$B1147,IF($AF$3=2,[1]CODES!$C1147,[1]CODES!$D1147))</f>
        <v>Chad</v>
      </c>
      <c r="D36" s="54" t="str">
        <f>IF(AC36="","","(*)")</f>
        <v/>
      </c>
      <c r="E36" s="55" t="s">
        <v>7</v>
      </c>
      <c r="F36" s="55" t="s">
        <v>7</v>
      </c>
      <c r="G36" s="55" t="s">
        <v>7</v>
      </c>
      <c r="H36" s="55" t="s">
        <v>7</v>
      </c>
      <c r="I36" s="55" t="s">
        <v>7</v>
      </c>
      <c r="J36" s="55" t="s">
        <v>7</v>
      </c>
      <c r="K36" s="55" t="s">
        <v>7</v>
      </c>
      <c r="L36" s="55" t="s">
        <v>7</v>
      </c>
      <c r="M36" s="55" t="s">
        <v>7</v>
      </c>
      <c r="N36" s="55" t="s">
        <v>7</v>
      </c>
      <c r="O36" s="55" t="s">
        <v>7</v>
      </c>
      <c r="P36" s="55" t="s">
        <v>7</v>
      </c>
      <c r="Q36" s="55" t="s">
        <v>7</v>
      </c>
      <c r="R36" s="55" t="s">
        <v>7</v>
      </c>
      <c r="S36" s="55" t="s">
        <v>7</v>
      </c>
      <c r="T36" s="55" t="s">
        <v>7</v>
      </c>
      <c r="U36" s="55">
        <v>203</v>
      </c>
      <c r="V36" s="55">
        <v>174</v>
      </c>
      <c r="W36" s="55">
        <v>143</v>
      </c>
      <c r="X36" s="55">
        <v>160</v>
      </c>
      <c r="Y36" s="55">
        <v>210</v>
      </c>
      <c r="Z36" s="55"/>
      <c r="AA36" s="49" t="str">
        <f>IF(N(Z36)=0,"",Z36/Z$8*100)</f>
        <v/>
      </c>
      <c r="AB36" s="49" t="str">
        <f>IF(OR(N(Z36)=0,N(Y36)=0),"",Z36/Y36*100-100)</f>
        <v/>
      </c>
      <c r="AC36" s="51" t="s">
        <v>7</v>
      </c>
      <c r="AD36" s="51" t="s">
        <v>7</v>
      </c>
      <c r="AE36" s="51" t="s">
        <v>7</v>
      </c>
      <c r="AF36" s="77" t="str">
        <f>IF(MAX(V36:Z36)&gt;0,IF(AF$3=1,$B$3,IF(AF$3=2,$C$3,$D$3)),IF(AF$3=1,$E$3,IF(AF$3=2,$F$3,$G$3)))</f>
        <v>DATA</v>
      </c>
    </row>
    <row r="37" spans="1:32" ht="15.75" thickTop="1" thickBot="1" x14ac:dyDescent="0.25">
      <c r="A37" s="52" t="str">
        <f>[1]CODES!$E1148</f>
        <v>12</v>
      </c>
      <c r="B37" s="52">
        <f>[1]CODES!$A1148</f>
        <v>178</v>
      </c>
      <c r="C37" s="78" t="str">
        <f>IF($AF$3=1,[1]CODES!$B1148,IF($AF$3=2,[1]CODES!$C1148,[1]CODES!$D1148))</f>
        <v>Congo</v>
      </c>
      <c r="D37" s="54" t="str">
        <f>IF(AC37="","","(*)")</f>
        <v/>
      </c>
      <c r="E37" s="55" t="s">
        <v>7</v>
      </c>
      <c r="F37" s="55" t="s">
        <v>7</v>
      </c>
      <c r="G37" s="55" t="s">
        <v>7</v>
      </c>
      <c r="H37" s="55" t="s">
        <v>7</v>
      </c>
      <c r="I37" s="55" t="s">
        <v>7</v>
      </c>
      <c r="J37" s="55" t="s">
        <v>7</v>
      </c>
      <c r="K37" s="55" t="s">
        <v>7</v>
      </c>
      <c r="L37" s="55" t="s">
        <v>7</v>
      </c>
      <c r="M37" s="55" t="s">
        <v>7</v>
      </c>
      <c r="N37" s="55" t="s">
        <v>7</v>
      </c>
      <c r="O37" s="55" t="s">
        <v>7</v>
      </c>
      <c r="P37" s="55" t="s">
        <v>7</v>
      </c>
      <c r="Q37" s="55" t="s">
        <v>7</v>
      </c>
      <c r="R37" s="55" t="s">
        <v>7</v>
      </c>
      <c r="S37" s="55" t="s">
        <v>7</v>
      </c>
      <c r="T37" s="55" t="s">
        <v>7</v>
      </c>
      <c r="U37" s="55">
        <v>8685</v>
      </c>
      <c r="V37" s="55">
        <v>865</v>
      </c>
      <c r="W37" s="55">
        <v>2318</v>
      </c>
      <c r="X37" s="55">
        <v>1886</v>
      </c>
      <c r="Y37" s="55">
        <v>10</v>
      </c>
      <c r="Z37" s="55"/>
      <c r="AA37" s="49" t="str">
        <f>IF(N(Z37)=0,"",Z37/Z$8*100)</f>
        <v/>
      </c>
      <c r="AB37" s="49" t="str">
        <f>IF(OR(N(Z37)=0,N(Y37)=0),"",Z37/Y37*100-100)</f>
        <v/>
      </c>
      <c r="AC37" s="51" t="s">
        <v>7</v>
      </c>
      <c r="AD37" s="51" t="s">
        <v>7</v>
      </c>
      <c r="AE37" s="51" t="s">
        <v>7</v>
      </c>
      <c r="AF37" s="77" t="str">
        <f>IF(MAX(V37:Z37)&gt;0,IF(AF$3=1,$B$3,IF(AF$3=2,$C$3,$D$3)),IF(AF$3=1,$E$3,IF(AF$3=2,$F$3,$G$3)))</f>
        <v>DATA</v>
      </c>
    </row>
    <row r="38" spans="1:32" ht="15.75" thickTop="1" thickBot="1" x14ac:dyDescent="0.25">
      <c r="A38" s="52" t="str">
        <f>[1]CODES!$E1149</f>
        <v>12</v>
      </c>
      <c r="B38" s="52">
        <f>[1]CODES!$A1149</f>
        <v>180</v>
      </c>
      <c r="C38" s="78" t="str">
        <f>IF($AF$3=1,[1]CODES!$B1149,IF($AF$3=2,[1]CODES!$C1149,[1]CODES!$D1149))</f>
        <v>Congo, Democratic Republic of the</v>
      </c>
      <c r="D38" s="54" t="str">
        <f>IF(AC38="","","(*)")</f>
        <v/>
      </c>
      <c r="E38" s="55">
        <v>9487</v>
      </c>
      <c r="F38" s="55">
        <v>9828</v>
      </c>
      <c r="G38" s="55">
        <v>7668</v>
      </c>
      <c r="H38" s="55">
        <v>4006</v>
      </c>
      <c r="I38" s="55">
        <v>7552</v>
      </c>
      <c r="J38" s="55">
        <v>7957</v>
      </c>
      <c r="K38" s="55">
        <v>5974</v>
      </c>
      <c r="L38" s="55">
        <v>7586</v>
      </c>
      <c r="M38" s="55">
        <v>5890</v>
      </c>
      <c r="N38" s="55">
        <v>3998</v>
      </c>
      <c r="O38" s="55">
        <v>6277</v>
      </c>
      <c r="P38" s="55">
        <v>4653</v>
      </c>
      <c r="Q38" s="55">
        <v>4745</v>
      </c>
      <c r="R38" s="55">
        <v>12495</v>
      </c>
      <c r="S38" s="55">
        <v>11664</v>
      </c>
      <c r="T38" s="55">
        <v>20306</v>
      </c>
      <c r="U38" s="55">
        <v>42147</v>
      </c>
      <c r="V38" s="55">
        <v>42604</v>
      </c>
      <c r="W38" s="55">
        <v>49925</v>
      </c>
      <c r="X38" s="55">
        <v>55630</v>
      </c>
      <c r="Y38" s="55">
        <v>79430</v>
      </c>
      <c r="Z38" s="55"/>
      <c r="AA38" s="49" t="str">
        <f>IF(N(Z38)=0,"",Z38/Z$8*100)</f>
        <v/>
      </c>
      <c r="AB38" s="49" t="str">
        <f>IF(OR(N(Z38)=0,N(Y38)=0),"",Z38/Y38*100-100)</f>
        <v/>
      </c>
      <c r="AC38" s="51" t="s">
        <v>7</v>
      </c>
      <c r="AD38" s="51" t="s">
        <v>7</v>
      </c>
      <c r="AE38" s="51" t="s">
        <v>7</v>
      </c>
      <c r="AF38" s="79" t="str">
        <f>IF(MAX(V38:Z38)&gt;0,IF(AF$3=1,$B$3,IF(AF$3=2,$C$3,$D$3)),IF(AF$3=1,$E$3,IF(AF$3=2,$F$3,$G$3)))</f>
        <v>DATA</v>
      </c>
    </row>
    <row r="39" spans="1:32" ht="15.75" thickTop="1" thickBot="1" x14ac:dyDescent="0.25">
      <c r="A39" s="52" t="str">
        <f>[1]CODES!$E1150</f>
        <v>12</v>
      </c>
      <c r="B39" s="52">
        <f>[1]CODES!$A1150</f>
        <v>226</v>
      </c>
      <c r="C39" s="78" t="str">
        <f>IF($AF$3=1,[1]CODES!$B1150,IF($AF$3=2,[1]CODES!$C1150,[1]CODES!$D1150))</f>
        <v>Equatorial Guinea</v>
      </c>
      <c r="D39" s="54" t="str">
        <f>IF(AC39="","","(*)")</f>
        <v/>
      </c>
      <c r="E39" s="55" t="s">
        <v>7</v>
      </c>
      <c r="F39" s="55" t="s">
        <v>7</v>
      </c>
      <c r="G39" s="55" t="s">
        <v>7</v>
      </c>
      <c r="H39" s="55" t="s">
        <v>7</v>
      </c>
      <c r="I39" s="55" t="s">
        <v>7</v>
      </c>
      <c r="J39" s="55" t="s">
        <v>7</v>
      </c>
      <c r="K39" s="55" t="s">
        <v>7</v>
      </c>
      <c r="L39" s="55" t="s">
        <v>7</v>
      </c>
      <c r="M39" s="55" t="s">
        <v>7</v>
      </c>
      <c r="N39" s="55" t="s">
        <v>7</v>
      </c>
      <c r="O39" s="55" t="s">
        <v>7</v>
      </c>
      <c r="P39" s="55" t="s">
        <v>7</v>
      </c>
      <c r="Q39" s="55" t="s">
        <v>7</v>
      </c>
      <c r="R39" s="55" t="s">
        <v>7</v>
      </c>
      <c r="S39" s="55" t="s">
        <v>7</v>
      </c>
      <c r="T39" s="55" t="s">
        <v>7</v>
      </c>
      <c r="U39" s="55">
        <v>7</v>
      </c>
      <c r="V39" s="55">
        <v>12</v>
      </c>
      <c r="W39" s="55">
        <v>5</v>
      </c>
      <c r="X39" s="55">
        <v>8</v>
      </c>
      <c r="Y39" s="55">
        <v>5</v>
      </c>
      <c r="Z39" s="55"/>
      <c r="AA39" s="49" t="str">
        <f>IF(N(Z39)=0,"",Z39/Z$8*100)</f>
        <v/>
      </c>
      <c r="AB39" s="49" t="str">
        <f>IF(OR(N(Z39)=0,N(Y39)=0),"",Z39/Y39*100-100)</f>
        <v/>
      </c>
      <c r="AC39" s="51" t="s">
        <v>7</v>
      </c>
      <c r="AD39" s="51" t="s">
        <v>7</v>
      </c>
      <c r="AE39" s="51" t="s">
        <v>7</v>
      </c>
      <c r="AF39" s="77" t="str">
        <f>IF(MAX(V39:Z39)&gt;0,IF(AF$3=1,$B$3,IF(AF$3=2,$C$3,$D$3)),IF(AF$3=1,$E$3,IF(AF$3=2,$F$3,$G$3)))</f>
        <v>DATA</v>
      </c>
    </row>
    <row r="40" spans="1:32" ht="15.75" thickTop="1" thickBot="1" x14ac:dyDescent="0.25">
      <c r="A40" s="52" t="str">
        <f>[1]CODES!$E1151</f>
        <v>12</v>
      </c>
      <c r="B40" s="52">
        <f>[1]CODES!$A1151</f>
        <v>266</v>
      </c>
      <c r="C40" s="78" t="str">
        <f>IF($AF$3=1,[1]CODES!$B1151,IF($AF$3=2,[1]CODES!$C1151,[1]CODES!$D1151))</f>
        <v>Gabon</v>
      </c>
      <c r="D40" s="54" t="str">
        <f>IF(AC40="","","(*)")</f>
        <v/>
      </c>
      <c r="E40" s="55" t="s">
        <v>7</v>
      </c>
      <c r="F40" s="55" t="s">
        <v>7</v>
      </c>
      <c r="G40" s="55" t="s">
        <v>7</v>
      </c>
      <c r="H40" s="55" t="s">
        <v>7</v>
      </c>
      <c r="I40" s="55" t="s">
        <v>7</v>
      </c>
      <c r="J40" s="55" t="s">
        <v>7</v>
      </c>
      <c r="K40" s="55" t="s">
        <v>7</v>
      </c>
      <c r="L40" s="55" t="s">
        <v>7</v>
      </c>
      <c r="M40" s="55" t="s">
        <v>7</v>
      </c>
      <c r="N40" s="55" t="s">
        <v>7</v>
      </c>
      <c r="O40" s="55" t="s">
        <v>7</v>
      </c>
      <c r="P40" s="55" t="s">
        <v>7</v>
      </c>
      <c r="Q40" s="55" t="s">
        <v>7</v>
      </c>
      <c r="R40" s="55" t="s">
        <v>7</v>
      </c>
      <c r="S40" s="55" t="s">
        <v>7</v>
      </c>
      <c r="T40" s="55" t="s">
        <v>7</v>
      </c>
      <c r="U40" s="55">
        <v>104</v>
      </c>
      <c r="V40" s="55">
        <v>110</v>
      </c>
      <c r="W40" s="55">
        <v>101</v>
      </c>
      <c r="X40" s="55">
        <v>135</v>
      </c>
      <c r="Y40" s="55">
        <v>77</v>
      </c>
      <c r="Z40" s="55"/>
      <c r="AA40" s="49" t="str">
        <f>IF(N(Z40)=0,"",Z40/Z$8*100)</f>
        <v/>
      </c>
      <c r="AB40" s="49" t="str">
        <f>IF(OR(N(Z40)=0,N(Y40)=0),"",Z40/Y40*100-100)</f>
        <v/>
      </c>
      <c r="AC40" s="51" t="s">
        <v>7</v>
      </c>
      <c r="AD40" s="51" t="s">
        <v>7</v>
      </c>
      <c r="AE40" s="51" t="s">
        <v>7</v>
      </c>
      <c r="AF40" s="77" t="str">
        <f>IF(MAX(V40:Z40)&gt;0,IF(AF$3=1,$B$3,IF(AF$3=2,$C$3,$D$3)),IF(AF$3=1,$E$3,IF(AF$3=2,$F$3,$G$3)))</f>
        <v>DATA</v>
      </c>
    </row>
    <row r="41" spans="1:32" ht="15.75" thickTop="1" thickBot="1" x14ac:dyDescent="0.25">
      <c r="A41" s="52" t="str">
        <f>[1]CODES!$E1152</f>
        <v>12</v>
      </c>
      <c r="B41" s="52">
        <f>[1]CODES!$A1152</f>
        <v>678</v>
      </c>
      <c r="C41" s="78" t="str">
        <f>IF($AF$3=1,[1]CODES!$B1152,IF($AF$3=2,[1]CODES!$C1152,[1]CODES!$D1152))</f>
        <v>Sao Tome and Principe</v>
      </c>
      <c r="D41" s="54" t="str">
        <f>IF(AC41="","","(*)")</f>
        <v/>
      </c>
      <c r="E41" s="55" t="s">
        <v>7</v>
      </c>
      <c r="F41" s="55" t="s">
        <v>7</v>
      </c>
      <c r="G41" s="55" t="s">
        <v>7</v>
      </c>
      <c r="H41" s="55" t="s">
        <v>7</v>
      </c>
      <c r="I41" s="55" t="s">
        <v>7</v>
      </c>
      <c r="J41" s="55" t="s">
        <v>7</v>
      </c>
      <c r="K41" s="55" t="s">
        <v>7</v>
      </c>
      <c r="L41" s="55" t="s">
        <v>7</v>
      </c>
      <c r="M41" s="55" t="s">
        <v>7</v>
      </c>
      <c r="N41" s="55" t="s">
        <v>7</v>
      </c>
      <c r="O41" s="55" t="s">
        <v>7</v>
      </c>
      <c r="P41" s="55" t="s">
        <v>7</v>
      </c>
      <c r="Q41" s="55" t="s">
        <v>7</v>
      </c>
      <c r="R41" s="55" t="s">
        <v>7</v>
      </c>
      <c r="S41" s="55" t="s">
        <v>7</v>
      </c>
      <c r="T41" s="55" t="s">
        <v>7</v>
      </c>
      <c r="U41" s="55">
        <v>5</v>
      </c>
      <c r="V41" s="55">
        <v>5</v>
      </c>
      <c r="W41" s="55" t="s">
        <v>7</v>
      </c>
      <c r="X41" s="55">
        <v>2</v>
      </c>
      <c r="Y41" s="55">
        <v>3</v>
      </c>
      <c r="Z41" s="55"/>
      <c r="AA41" s="49" t="str">
        <f>IF(N(Z41)=0,"",Z41/Z$8*100)</f>
        <v/>
      </c>
      <c r="AB41" s="49" t="str">
        <f>IF(OR(N(Z41)=0,N(Y41)=0),"",Z41/Y41*100-100)</f>
        <v/>
      </c>
      <c r="AC41" s="51" t="s">
        <v>7</v>
      </c>
      <c r="AD41" s="51" t="s">
        <v>7</v>
      </c>
      <c r="AE41" s="51" t="s">
        <v>7</v>
      </c>
      <c r="AF41" s="77" t="str">
        <f>IF(MAX(V41:Z41)&gt;0,IF(AF$3=1,$B$3,IF(AF$3=2,$C$3,$D$3)),IF(AF$3=1,$E$3,IF(AF$3=2,$F$3,$G$3)))</f>
        <v>DATA</v>
      </c>
    </row>
    <row r="42" spans="1:32" ht="15.75" thickTop="1" thickBot="1" x14ac:dyDescent="0.25">
      <c r="A42" s="52" t="str">
        <f>[1]CODES!$E1153</f>
        <v>12</v>
      </c>
      <c r="B42" s="52">
        <f>[1]CODES!$A1153</f>
        <v>903</v>
      </c>
      <c r="C42" s="78" t="str">
        <f>IF($AF$3=1,[1]CODES!$B1153,IF($AF$3=2,[1]CODES!$C1153,[1]CODES!$D1153))</f>
        <v>Other countries of Central Africa</v>
      </c>
      <c r="D42" s="54" t="str">
        <f>IF(AC42="","","(*)")</f>
        <v/>
      </c>
      <c r="E42" s="55" t="s">
        <v>7</v>
      </c>
      <c r="F42" s="55" t="s">
        <v>7</v>
      </c>
      <c r="G42" s="55" t="s">
        <v>7</v>
      </c>
      <c r="H42" s="55" t="s">
        <v>7</v>
      </c>
      <c r="I42" s="55" t="s">
        <v>7</v>
      </c>
      <c r="J42" s="55" t="s">
        <v>7</v>
      </c>
      <c r="K42" s="55" t="s">
        <v>7</v>
      </c>
      <c r="L42" s="55" t="s">
        <v>7</v>
      </c>
      <c r="M42" s="55" t="s">
        <v>7</v>
      </c>
      <c r="N42" s="55" t="s">
        <v>7</v>
      </c>
      <c r="O42" s="55" t="s">
        <v>7</v>
      </c>
      <c r="P42" s="55" t="s">
        <v>7</v>
      </c>
      <c r="Q42" s="55" t="s">
        <v>7</v>
      </c>
      <c r="R42" s="55" t="s">
        <v>7</v>
      </c>
      <c r="S42" s="55" t="s">
        <v>7</v>
      </c>
      <c r="T42" s="55" t="s">
        <v>7</v>
      </c>
      <c r="U42" s="55" t="s">
        <v>7</v>
      </c>
      <c r="V42" s="55" t="s">
        <v>7</v>
      </c>
      <c r="W42" s="55" t="s">
        <v>7</v>
      </c>
      <c r="X42" s="55"/>
      <c r="Y42" s="55"/>
      <c r="Z42" s="55"/>
      <c r="AA42" s="49" t="str">
        <f>IF(N(Z42)=0,"",Z42/Z$8*100)</f>
        <v/>
      </c>
      <c r="AB42" s="49" t="str">
        <f>IF(OR(N(Z42)=0,N(Y42)=0),"",Z42/Y42*100-100)</f>
        <v/>
      </c>
      <c r="AC42" s="51" t="s">
        <v>7</v>
      </c>
      <c r="AD42" s="51" t="s">
        <v>7</v>
      </c>
      <c r="AE42" s="51" t="s">
        <v>7</v>
      </c>
      <c r="AF42" s="77" t="str">
        <f>IF(MAX(V42:Z42)&gt;0,IF(AF$3=1,$B$3,IF(AF$3=2,$C$3,$D$3)),IF(AF$3=1,$E$3,IF(AF$3=2,$F$3,$G$3)))</f>
        <v>NO DATA</v>
      </c>
    </row>
    <row r="43" spans="1:32" ht="15.75" thickTop="1" thickBot="1" x14ac:dyDescent="0.25">
      <c r="A43" s="52" t="str">
        <f>[1]CODES!$E1154</f>
        <v>12</v>
      </c>
      <c r="B43" s="52">
        <f>[1]CODES!$A1154</f>
        <v>904</v>
      </c>
      <c r="C43" s="78" t="str">
        <f>IF($AF$3=1,[1]CODES!$B1154,IF($AF$3=2,[1]CODES!$C1154,[1]CODES!$D1154))</f>
        <v>All countries of Central Africa</v>
      </c>
      <c r="D43" s="54" t="str">
        <f>IF(AC43="","","(*)")</f>
        <v/>
      </c>
      <c r="E43" s="55" t="s">
        <v>7</v>
      </c>
      <c r="F43" s="55" t="s">
        <v>7</v>
      </c>
      <c r="G43" s="55" t="s">
        <v>7</v>
      </c>
      <c r="H43" s="55" t="s">
        <v>7</v>
      </c>
      <c r="I43" s="55" t="s">
        <v>7</v>
      </c>
      <c r="J43" s="55" t="s">
        <v>7</v>
      </c>
      <c r="K43" s="55" t="s">
        <v>7</v>
      </c>
      <c r="L43" s="55" t="s">
        <v>7</v>
      </c>
      <c r="M43" s="55" t="s">
        <v>7</v>
      </c>
      <c r="N43" s="55" t="s">
        <v>7</v>
      </c>
      <c r="O43" s="55" t="s">
        <v>7</v>
      </c>
      <c r="P43" s="55" t="s">
        <v>7</v>
      </c>
      <c r="Q43" s="55" t="s">
        <v>7</v>
      </c>
      <c r="R43" s="55" t="s">
        <v>7</v>
      </c>
      <c r="S43" s="55" t="s">
        <v>7</v>
      </c>
      <c r="T43" s="55" t="s">
        <v>7</v>
      </c>
      <c r="U43" s="55" t="s">
        <v>7</v>
      </c>
      <c r="V43" s="55" t="s">
        <v>7</v>
      </c>
      <c r="W43" s="55" t="s">
        <v>7</v>
      </c>
      <c r="X43" s="55"/>
      <c r="Y43" s="55"/>
      <c r="Z43" s="55"/>
      <c r="AA43" s="49" t="str">
        <f>IF(N(Z43)=0,"",Z43/Z$8*100)</f>
        <v/>
      </c>
      <c r="AB43" s="49" t="str">
        <f>IF(OR(N(Z43)=0,N(Y43)=0),"",Z43/Y43*100-100)</f>
        <v/>
      </c>
      <c r="AC43" s="51" t="s">
        <v>7</v>
      </c>
      <c r="AD43" s="51" t="s">
        <v>7</v>
      </c>
      <c r="AE43" s="51" t="s">
        <v>7</v>
      </c>
      <c r="AF43" s="77" t="str">
        <f>IF(MAX(V43:Z43)&gt;0,IF(AF$3=1,$B$3,IF(AF$3=2,$C$3,$D$3)),IF(AF$3=1,$E$3,IF(AF$3=2,$F$3,$G$3)))</f>
        <v>NO DATA</v>
      </c>
    </row>
    <row r="44" spans="1:32" ht="16.5" thickTop="1" thickBot="1" x14ac:dyDescent="0.25">
      <c r="A44" s="38" t="str">
        <f>[1]CODES!$E1155</f>
        <v>13</v>
      </c>
      <c r="B44" s="38">
        <f>[1]CODES!$A1155</f>
        <v>13000</v>
      </c>
      <c r="C44" s="82" t="str">
        <f>IF($AF$3=1,[1]CODES!$B1155,IF($AF$3=2,[1]CODES!$C1155,[1]CODES!$D1155))</f>
        <v>NORTH AFRICA</v>
      </c>
      <c r="D44" s="40" t="str">
        <f>IF(AC44="","","(*)")</f>
        <v/>
      </c>
      <c r="E44" s="85">
        <f>SUM(E45:E52)</f>
        <v>851</v>
      </c>
      <c r="F44" s="85">
        <f>SUM(F45:F52)</f>
        <v>604</v>
      </c>
      <c r="G44" s="85">
        <f>SUM(G45:G52)</f>
        <v>631</v>
      </c>
      <c r="H44" s="85">
        <f>SUM(H45:H52)</f>
        <v>758</v>
      </c>
      <c r="I44" s="85">
        <f>SUM(I45:I52)</f>
        <v>931</v>
      </c>
      <c r="J44" s="85">
        <f>SUM(J45:J52)</f>
        <v>760</v>
      </c>
      <c r="K44" s="85">
        <f>SUM(K45:K52)</f>
        <v>2994</v>
      </c>
      <c r="L44" s="85">
        <f>SUM(L45:L52)</f>
        <v>3969</v>
      </c>
      <c r="M44" s="85">
        <f>SUM(M45:M52)</f>
        <v>5606</v>
      </c>
      <c r="N44" s="85">
        <f>SUM(N45:N52)</f>
        <v>5535</v>
      </c>
      <c r="O44" s="85">
        <f>SUM(O45:O52)</f>
        <v>2819</v>
      </c>
      <c r="P44" s="85">
        <f>SUM(P45:P52)</f>
        <v>6433</v>
      </c>
      <c r="Q44" s="85">
        <f>SUM(Q45:Q52)</f>
        <v>10299</v>
      </c>
      <c r="R44" s="85">
        <f>SUM(R45:R52)</f>
        <v>16169</v>
      </c>
      <c r="S44" s="85">
        <f>SUM(S45:S52)</f>
        <v>15088</v>
      </c>
      <c r="T44" s="85">
        <f>SUM(T45:T52)</f>
        <v>22909</v>
      </c>
      <c r="U44" s="85">
        <f>SUM(U45:U52)</f>
        <v>41292</v>
      </c>
      <c r="V44" s="85">
        <f>SUM(V45:V52)</f>
        <v>46696</v>
      </c>
      <c r="W44" s="85">
        <f>SUM(W45:W52)</f>
        <v>43983</v>
      </c>
      <c r="X44" s="85">
        <f>SUM(X45:X52)</f>
        <v>53663</v>
      </c>
      <c r="Y44" s="85">
        <f>SUM(Y45:Y52)</f>
        <v>49329</v>
      </c>
      <c r="Z44" s="85">
        <f>SUM(Z45:Z52)</f>
        <v>0</v>
      </c>
      <c r="AA44" s="84" t="str">
        <f>IF(N(Z44)=0,"",Z44/Z$8*100)</f>
        <v/>
      </c>
      <c r="AB44" s="84" t="str">
        <f>IF(OR(N(Z44)=0,N(Y44)=0),"",Z44/Y44*100-100)</f>
        <v/>
      </c>
      <c r="AC44" s="83" t="s">
        <v>7</v>
      </c>
      <c r="AD44" s="83" t="s">
        <v>7</v>
      </c>
      <c r="AE44" s="83" t="s">
        <v>7</v>
      </c>
      <c r="AF44" s="79" t="str">
        <f>IF(MAX(V44:Z44)&gt;0,IF(AF$3=1,$B$3,IF(AF$3=2,$C$3,$D$3)),IF(AF$3=1,$E$3,IF(AF$3=2,$F$3,$G$3)))</f>
        <v>DATA</v>
      </c>
    </row>
    <row r="45" spans="1:32" ht="15.75" thickTop="1" thickBot="1" x14ac:dyDescent="0.25">
      <c r="A45" s="52" t="str">
        <f>[1]CODES!$E1156</f>
        <v>13</v>
      </c>
      <c r="B45" s="52">
        <f>[1]CODES!$A1156</f>
        <v>12</v>
      </c>
      <c r="C45" s="78" t="str">
        <f>IF($AF$3=1,[1]CODES!$B1156,IF($AF$3=2,[1]CODES!$C1156,[1]CODES!$D1156))</f>
        <v>Algeria</v>
      </c>
      <c r="D45" s="54" t="str">
        <f>IF(AC45="","","(*)")</f>
        <v/>
      </c>
      <c r="E45" s="55" t="s">
        <v>7</v>
      </c>
      <c r="F45" s="55" t="s">
        <v>7</v>
      </c>
      <c r="G45" s="55" t="s">
        <v>7</v>
      </c>
      <c r="H45" s="55" t="s">
        <v>7</v>
      </c>
      <c r="I45" s="55" t="s">
        <v>7</v>
      </c>
      <c r="J45" s="55" t="s">
        <v>7</v>
      </c>
      <c r="K45" s="55" t="s">
        <v>7</v>
      </c>
      <c r="L45" s="55" t="s">
        <v>7</v>
      </c>
      <c r="M45" s="55" t="s">
        <v>7</v>
      </c>
      <c r="N45" s="55" t="s">
        <v>7</v>
      </c>
      <c r="O45" s="55" t="s">
        <v>7</v>
      </c>
      <c r="P45" s="55" t="s">
        <v>7</v>
      </c>
      <c r="Q45" s="55" t="s">
        <v>7</v>
      </c>
      <c r="R45" s="55" t="s">
        <v>7</v>
      </c>
      <c r="S45" s="55" t="s">
        <v>7</v>
      </c>
      <c r="T45" s="55" t="s">
        <v>7</v>
      </c>
      <c r="U45" s="55">
        <v>114</v>
      </c>
      <c r="V45" s="55">
        <v>163</v>
      </c>
      <c r="W45" s="55">
        <v>233</v>
      </c>
      <c r="X45" s="55">
        <v>192</v>
      </c>
      <c r="Y45" s="55">
        <v>140</v>
      </c>
      <c r="Z45" s="55"/>
      <c r="AA45" s="49" t="str">
        <f>IF(N(Z45)=0,"",Z45/Z$8*100)</f>
        <v/>
      </c>
      <c r="AB45" s="49" t="str">
        <f>IF(OR(N(Z45)=0,N(Y45)=0),"",Z45/Y45*100-100)</f>
        <v/>
      </c>
      <c r="AC45" s="51" t="s">
        <v>7</v>
      </c>
      <c r="AD45" s="51" t="s">
        <v>7</v>
      </c>
      <c r="AE45" s="51" t="s">
        <v>7</v>
      </c>
      <c r="AF45" s="77" t="str">
        <f>IF(MAX(V45:Z45)&gt;0,IF(AF$3=1,$B$3,IF(AF$3=2,$C$3,$D$3)),IF(AF$3=1,$E$3,IF(AF$3=2,$F$3,$G$3)))</f>
        <v>DATA</v>
      </c>
    </row>
    <row r="46" spans="1:32" ht="15.75" thickTop="1" thickBot="1" x14ac:dyDescent="0.25">
      <c r="A46" s="52" t="str">
        <f>[1]CODES!$E1157</f>
        <v>13</v>
      </c>
      <c r="B46" s="52">
        <f>[1]CODES!$A1157</f>
        <v>504</v>
      </c>
      <c r="C46" s="78" t="str">
        <f>IF($AF$3=1,[1]CODES!$B1157,IF($AF$3=2,[1]CODES!$C1157,[1]CODES!$D1157))</f>
        <v>Morocco</v>
      </c>
      <c r="D46" s="54" t="str">
        <f>IF(AC46="","","(*)")</f>
        <v/>
      </c>
      <c r="E46" s="55" t="s">
        <v>7</v>
      </c>
      <c r="F46" s="55" t="s">
        <v>7</v>
      </c>
      <c r="G46" s="55" t="s">
        <v>7</v>
      </c>
      <c r="H46" s="55" t="s">
        <v>7</v>
      </c>
      <c r="I46" s="55" t="s">
        <v>7</v>
      </c>
      <c r="J46" s="55" t="s">
        <v>7</v>
      </c>
      <c r="K46" s="55" t="s">
        <v>7</v>
      </c>
      <c r="L46" s="55" t="s">
        <v>7</v>
      </c>
      <c r="M46" s="55" t="s">
        <v>7</v>
      </c>
      <c r="N46" s="55" t="s">
        <v>7</v>
      </c>
      <c r="O46" s="55" t="s">
        <v>7</v>
      </c>
      <c r="P46" s="55" t="s">
        <v>7</v>
      </c>
      <c r="Q46" s="55" t="s">
        <v>7</v>
      </c>
      <c r="R46" s="55" t="s">
        <v>7</v>
      </c>
      <c r="S46" s="55" t="s">
        <v>7</v>
      </c>
      <c r="T46" s="55" t="s">
        <v>7</v>
      </c>
      <c r="U46" s="55">
        <v>1234</v>
      </c>
      <c r="V46" s="55">
        <v>2802</v>
      </c>
      <c r="W46" s="55">
        <v>3192</v>
      </c>
      <c r="X46" s="55">
        <v>3883</v>
      </c>
      <c r="Y46" s="55">
        <v>2120</v>
      </c>
      <c r="Z46" s="55"/>
      <c r="AA46" s="49" t="str">
        <f>IF(N(Z46)=0,"",Z46/Z$8*100)</f>
        <v/>
      </c>
      <c r="AB46" s="49" t="str">
        <f>IF(OR(N(Z46)=0,N(Y46)=0),"",Z46/Y46*100-100)</f>
        <v/>
      </c>
      <c r="AC46" s="51" t="s">
        <v>7</v>
      </c>
      <c r="AD46" s="51" t="s">
        <v>7</v>
      </c>
      <c r="AE46" s="51" t="s">
        <v>7</v>
      </c>
      <c r="AF46" s="77" t="str">
        <f>IF(MAX(V46:Z46)&gt;0,IF(AF$3=1,$B$3,IF(AF$3=2,$C$3,$D$3)),IF(AF$3=1,$E$3,IF(AF$3=2,$F$3,$G$3)))</f>
        <v>DATA</v>
      </c>
    </row>
    <row r="47" spans="1:32" ht="15.75" thickTop="1" thickBot="1" x14ac:dyDescent="0.25">
      <c r="A47" s="52" t="str">
        <f>[1]CODES!$E1158</f>
        <v>13</v>
      </c>
      <c r="B47" s="52">
        <f>[1]CODES!$A1158</f>
        <v>728</v>
      </c>
      <c r="C47" s="78" t="str">
        <f>IF($AF$3=1,[1]CODES!$B1158,IF($AF$3=2,[1]CODES!$C1158,[1]CODES!$D1158))</f>
        <v>South Sudan</v>
      </c>
      <c r="D47" s="54" t="str">
        <f>IF(AC47="","","(*)")</f>
        <v/>
      </c>
      <c r="E47" s="55" t="s">
        <v>7</v>
      </c>
      <c r="F47" s="55" t="s">
        <v>7</v>
      </c>
      <c r="G47" s="55" t="s">
        <v>7</v>
      </c>
      <c r="H47" s="55" t="s">
        <v>7</v>
      </c>
      <c r="I47" s="55" t="s">
        <v>7</v>
      </c>
      <c r="J47" s="55" t="s">
        <v>7</v>
      </c>
      <c r="K47" s="55" t="s">
        <v>7</v>
      </c>
      <c r="L47" s="55" t="s">
        <v>7</v>
      </c>
      <c r="M47" s="55" t="s">
        <v>7</v>
      </c>
      <c r="N47" s="55" t="s">
        <v>7</v>
      </c>
      <c r="O47" s="55" t="s">
        <v>7</v>
      </c>
      <c r="P47" s="55" t="s">
        <v>7</v>
      </c>
      <c r="Q47" s="55" t="s">
        <v>7</v>
      </c>
      <c r="R47" s="55" t="s">
        <v>7</v>
      </c>
      <c r="S47" s="55" t="s">
        <v>7</v>
      </c>
      <c r="T47" s="55" t="s">
        <v>7</v>
      </c>
      <c r="U47" s="55" t="s">
        <v>7</v>
      </c>
      <c r="V47" s="55">
        <v>40861</v>
      </c>
      <c r="W47" s="55">
        <v>38538</v>
      </c>
      <c r="X47" s="55">
        <v>46119</v>
      </c>
      <c r="Y47" s="55">
        <v>45221</v>
      </c>
      <c r="Z47" s="55"/>
      <c r="AA47" s="49" t="str">
        <f>IF(N(Z47)=0,"",Z47/Z$8*100)</f>
        <v/>
      </c>
      <c r="AB47" s="49" t="str">
        <f>IF(OR(N(Z47)=0,N(Y47)=0),"",Z47/Y47*100-100)</f>
        <v/>
      </c>
      <c r="AC47" s="51" t="s">
        <v>7</v>
      </c>
      <c r="AD47" s="51" t="s">
        <v>7</v>
      </c>
      <c r="AE47" s="51" t="s">
        <v>7</v>
      </c>
      <c r="AF47" s="77" t="str">
        <f>IF(MAX(V47:Z47)&gt;0,IF(AF$3=1,$B$3,IF(AF$3=2,$C$3,$D$3)),IF(AF$3=1,$E$3,IF(AF$3=2,$F$3,$G$3)))</f>
        <v>DATA</v>
      </c>
    </row>
    <row r="48" spans="1:32" ht="15.75" thickTop="1" thickBot="1" x14ac:dyDescent="0.25">
      <c r="A48" s="52" t="str">
        <f>[1]CODES!$E1159</f>
        <v>13</v>
      </c>
      <c r="B48" s="52">
        <f>[1]CODES!$A1159</f>
        <v>736</v>
      </c>
      <c r="C48" s="78" t="str">
        <f>IF($AF$3=1,[1]CODES!$B1159,IF($AF$3=2,[1]CODES!$C1159,[1]CODES!$D1159))</f>
        <v>Sudan</v>
      </c>
      <c r="D48" s="54" t="str">
        <f>IF(AC48="","","(*)")</f>
        <v/>
      </c>
      <c r="E48" s="55">
        <v>851</v>
      </c>
      <c r="F48" s="55">
        <v>604</v>
      </c>
      <c r="G48" s="55">
        <v>631</v>
      </c>
      <c r="H48" s="55">
        <v>758</v>
      </c>
      <c r="I48" s="55">
        <v>931</v>
      </c>
      <c r="J48" s="55">
        <v>760</v>
      </c>
      <c r="K48" s="55">
        <v>2994</v>
      </c>
      <c r="L48" s="55">
        <v>3969</v>
      </c>
      <c r="M48" s="55">
        <v>5606</v>
      </c>
      <c r="N48" s="55">
        <v>5535</v>
      </c>
      <c r="O48" s="55">
        <v>2819</v>
      </c>
      <c r="P48" s="55">
        <v>6433</v>
      </c>
      <c r="Q48" s="55">
        <v>10299</v>
      </c>
      <c r="R48" s="55">
        <v>16169</v>
      </c>
      <c r="S48" s="55">
        <v>15088</v>
      </c>
      <c r="T48" s="55">
        <v>22909</v>
      </c>
      <c r="U48" s="55">
        <v>39333</v>
      </c>
      <c r="V48" s="55">
        <v>2397</v>
      </c>
      <c r="W48" s="55">
        <v>1529</v>
      </c>
      <c r="X48" s="55">
        <v>3167</v>
      </c>
      <c r="Y48" s="55">
        <v>1576</v>
      </c>
      <c r="Z48" s="55"/>
      <c r="AA48" s="49" t="str">
        <f>IF(N(Z48)=0,"",Z48/Z$8*100)</f>
        <v/>
      </c>
      <c r="AB48" s="49" t="str">
        <f>IF(OR(N(Z48)=0,N(Y48)=0),"",Z48/Y48*100-100)</f>
        <v/>
      </c>
      <c r="AC48" s="51"/>
      <c r="AD48" s="51"/>
      <c r="AE48" s="51"/>
      <c r="AF48" s="79" t="str">
        <f>IF(MAX(V48:Z48)&gt;0,IF(AF$3=1,$B$3,IF(AF$3=2,$C$3,$D$3)),IF(AF$3=1,$E$3,IF(AF$3=2,$F$3,$G$3)))</f>
        <v>DATA</v>
      </c>
    </row>
    <row r="49" spans="1:32" ht="15.75" thickTop="1" thickBot="1" x14ac:dyDescent="0.25">
      <c r="A49" s="52" t="str">
        <f>[1]CODES!$E1160</f>
        <v>13</v>
      </c>
      <c r="B49" s="52">
        <f>[1]CODES!$A1160</f>
        <v>788</v>
      </c>
      <c r="C49" s="78" t="str">
        <f>IF($AF$3=1,[1]CODES!$B1160,IF($AF$3=2,[1]CODES!$C1160,[1]CODES!$D1160))</f>
        <v>Tunisia</v>
      </c>
      <c r="D49" s="54" t="str">
        <f>IF(AC49="","","(*)")</f>
        <v/>
      </c>
      <c r="E49" s="55" t="s">
        <v>7</v>
      </c>
      <c r="F49" s="55" t="s">
        <v>7</v>
      </c>
      <c r="G49" s="55" t="s">
        <v>7</v>
      </c>
      <c r="H49" s="55" t="s">
        <v>7</v>
      </c>
      <c r="I49" s="55" t="s">
        <v>7</v>
      </c>
      <c r="J49" s="55" t="s">
        <v>7</v>
      </c>
      <c r="K49" s="55" t="s">
        <v>7</v>
      </c>
      <c r="L49" s="55" t="s">
        <v>7</v>
      </c>
      <c r="M49" s="55" t="s">
        <v>7</v>
      </c>
      <c r="N49" s="55" t="s">
        <v>7</v>
      </c>
      <c r="O49" s="55" t="s">
        <v>7</v>
      </c>
      <c r="P49" s="55" t="s">
        <v>7</v>
      </c>
      <c r="Q49" s="55" t="s">
        <v>7</v>
      </c>
      <c r="R49" s="55" t="s">
        <v>7</v>
      </c>
      <c r="S49" s="55" t="s">
        <v>7</v>
      </c>
      <c r="T49" s="55" t="s">
        <v>7</v>
      </c>
      <c r="U49" s="55">
        <v>466</v>
      </c>
      <c r="V49" s="55">
        <v>397</v>
      </c>
      <c r="W49" s="55">
        <v>485</v>
      </c>
      <c r="X49" s="55">
        <v>298</v>
      </c>
      <c r="Y49" s="55">
        <v>270</v>
      </c>
      <c r="Z49" s="55"/>
      <c r="AA49" s="49" t="str">
        <f>IF(N(Z49)=0,"",Z49/Z$8*100)</f>
        <v/>
      </c>
      <c r="AB49" s="49" t="str">
        <f>IF(OR(N(Z49)=0,N(Y49)=0),"",Z49/Y49*100-100)</f>
        <v/>
      </c>
      <c r="AC49" s="51" t="s">
        <v>7</v>
      </c>
      <c r="AD49" s="51" t="s">
        <v>7</v>
      </c>
      <c r="AE49" s="51" t="s">
        <v>7</v>
      </c>
      <c r="AF49" s="77" t="str">
        <f>IF(MAX(V49:Z49)&gt;0,IF(AF$3=1,$B$3,IF(AF$3=2,$C$3,$D$3)),IF(AF$3=1,$E$3,IF(AF$3=2,$F$3,$G$3)))</f>
        <v>DATA</v>
      </c>
    </row>
    <row r="50" spans="1:32" ht="15.75" thickTop="1" thickBot="1" x14ac:dyDescent="0.25">
      <c r="A50" s="52" t="str">
        <f>[1]CODES!$E1161</f>
        <v>13</v>
      </c>
      <c r="B50" s="52">
        <f>[1]CODES!$A1161</f>
        <v>732</v>
      </c>
      <c r="C50" s="78" t="str">
        <f>IF($AF$3=1,[1]CODES!$B1161,IF($AF$3=2,[1]CODES!$C1161,[1]CODES!$D1161))</f>
        <v>Western Sahara</v>
      </c>
      <c r="D50" s="54" t="str">
        <f>IF(AC50="","","(*)")</f>
        <v/>
      </c>
      <c r="E50" s="55" t="s">
        <v>7</v>
      </c>
      <c r="F50" s="55" t="s">
        <v>7</v>
      </c>
      <c r="G50" s="55" t="s">
        <v>7</v>
      </c>
      <c r="H50" s="55" t="s">
        <v>7</v>
      </c>
      <c r="I50" s="55" t="s">
        <v>7</v>
      </c>
      <c r="J50" s="55" t="s">
        <v>7</v>
      </c>
      <c r="K50" s="55" t="s">
        <v>7</v>
      </c>
      <c r="L50" s="55" t="s">
        <v>7</v>
      </c>
      <c r="M50" s="55" t="s">
        <v>7</v>
      </c>
      <c r="N50" s="55" t="s">
        <v>7</v>
      </c>
      <c r="O50" s="55" t="s">
        <v>7</v>
      </c>
      <c r="P50" s="55" t="s">
        <v>7</v>
      </c>
      <c r="Q50" s="55" t="s">
        <v>7</v>
      </c>
      <c r="R50" s="55" t="s">
        <v>7</v>
      </c>
      <c r="S50" s="55" t="s">
        <v>7</v>
      </c>
      <c r="T50" s="55" t="s">
        <v>7</v>
      </c>
      <c r="U50" s="55">
        <v>145</v>
      </c>
      <c r="V50" s="55">
        <v>76</v>
      </c>
      <c r="W50" s="55">
        <v>6</v>
      </c>
      <c r="X50" s="55">
        <v>4</v>
      </c>
      <c r="Y50" s="55">
        <v>2</v>
      </c>
      <c r="Z50" s="55"/>
      <c r="AA50" s="49" t="str">
        <f>IF(N(Z50)=0,"",Z50/Z$8*100)</f>
        <v/>
      </c>
      <c r="AB50" s="49" t="str">
        <f>IF(OR(N(Z50)=0,N(Y50)=0),"",Z50/Y50*100-100)</f>
        <v/>
      </c>
      <c r="AC50" s="51" t="s">
        <v>7</v>
      </c>
      <c r="AD50" s="51" t="s">
        <v>7</v>
      </c>
      <c r="AE50" s="51" t="s">
        <v>7</v>
      </c>
      <c r="AF50" s="77" t="str">
        <f>IF(MAX(V50:Z50)&gt;0,IF(AF$3=1,$B$3,IF(AF$3=2,$C$3,$D$3)),IF(AF$3=1,$E$3,IF(AF$3=2,$F$3,$G$3)))</f>
        <v>DATA</v>
      </c>
    </row>
    <row r="51" spans="1:32" ht="15.75" thickTop="1" thickBot="1" x14ac:dyDescent="0.25">
      <c r="A51" s="52" t="str">
        <f>[1]CODES!$E1162</f>
        <v>13</v>
      </c>
      <c r="B51" s="52">
        <f>[1]CODES!$A1162</f>
        <v>905</v>
      </c>
      <c r="C51" s="78" t="str">
        <f>IF($AF$3=1,[1]CODES!$B1162,IF($AF$3=2,[1]CODES!$C1162,[1]CODES!$D1162))</f>
        <v>Other countries of North Africa</v>
      </c>
      <c r="D51" s="54" t="str">
        <f>IF(AC51="","","(*)")</f>
        <v/>
      </c>
      <c r="E51" s="55" t="s">
        <v>7</v>
      </c>
      <c r="F51" s="55" t="s">
        <v>7</v>
      </c>
      <c r="G51" s="55" t="s">
        <v>7</v>
      </c>
      <c r="H51" s="55" t="s">
        <v>7</v>
      </c>
      <c r="I51" s="55" t="s">
        <v>7</v>
      </c>
      <c r="J51" s="55" t="s">
        <v>7</v>
      </c>
      <c r="K51" s="55" t="s">
        <v>7</v>
      </c>
      <c r="L51" s="55" t="s">
        <v>7</v>
      </c>
      <c r="M51" s="55" t="s">
        <v>7</v>
      </c>
      <c r="N51" s="55" t="s">
        <v>7</v>
      </c>
      <c r="O51" s="55" t="s">
        <v>7</v>
      </c>
      <c r="P51" s="55" t="s">
        <v>7</v>
      </c>
      <c r="Q51" s="55" t="s">
        <v>7</v>
      </c>
      <c r="R51" s="55" t="s">
        <v>7</v>
      </c>
      <c r="S51" s="55" t="s">
        <v>7</v>
      </c>
      <c r="T51" s="55" t="s">
        <v>7</v>
      </c>
      <c r="U51" s="55" t="s">
        <v>7</v>
      </c>
      <c r="V51" s="55" t="s">
        <v>7</v>
      </c>
      <c r="W51" s="55" t="s">
        <v>7</v>
      </c>
      <c r="X51" s="55"/>
      <c r="Y51" s="55"/>
      <c r="Z51" s="55"/>
      <c r="AA51" s="49" t="str">
        <f>IF(N(Z51)=0,"",Z51/Z$8*100)</f>
        <v/>
      </c>
      <c r="AB51" s="49" t="str">
        <f>IF(OR(N(Z51)=0,N(Y51)=0),"",Z51/Y51*100-100)</f>
        <v/>
      </c>
      <c r="AC51" s="51" t="s">
        <v>7</v>
      </c>
      <c r="AD51" s="51" t="s">
        <v>7</v>
      </c>
      <c r="AE51" s="51" t="s">
        <v>7</v>
      </c>
      <c r="AF51" s="77" t="str">
        <f>IF(MAX(V51:Z51)&gt;0,IF(AF$3=1,$B$3,IF(AF$3=2,$C$3,$D$3)),IF(AF$3=1,$E$3,IF(AF$3=2,$F$3,$G$3)))</f>
        <v>NO DATA</v>
      </c>
    </row>
    <row r="52" spans="1:32" ht="15.75" thickTop="1" thickBot="1" x14ac:dyDescent="0.25">
      <c r="A52" s="52" t="str">
        <f>[1]CODES!$E1163</f>
        <v>13</v>
      </c>
      <c r="B52" s="52">
        <f>[1]CODES!$A1163</f>
        <v>906</v>
      </c>
      <c r="C52" s="78" t="str">
        <f>IF($AF$3=1,[1]CODES!$B1163,IF($AF$3=2,[1]CODES!$C1163,[1]CODES!$D1163))</f>
        <v>All countries of North Africa</v>
      </c>
      <c r="D52" s="54" t="str">
        <f>IF(AC52="","","(*)")</f>
        <v/>
      </c>
      <c r="E52" s="55" t="s">
        <v>7</v>
      </c>
      <c r="F52" s="55" t="s">
        <v>7</v>
      </c>
      <c r="G52" s="55" t="s">
        <v>7</v>
      </c>
      <c r="H52" s="55" t="s">
        <v>7</v>
      </c>
      <c r="I52" s="55" t="s">
        <v>7</v>
      </c>
      <c r="J52" s="55" t="s">
        <v>7</v>
      </c>
      <c r="K52" s="55" t="s">
        <v>7</v>
      </c>
      <c r="L52" s="55" t="s">
        <v>7</v>
      </c>
      <c r="M52" s="55" t="s">
        <v>7</v>
      </c>
      <c r="N52" s="55" t="s">
        <v>7</v>
      </c>
      <c r="O52" s="55" t="s">
        <v>7</v>
      </c>
      <c r="P52" s="55" t="s">
        <v>7</v>
      </c>
      <c r="Q52" s="55" t="s">
        <v>7</v>
      </c>
      <c r="R52" s="55" t="s">
        <v>7</v>
      </c>
      <c r="S52" s="55" t="s">
        <v>7</v>
      </c>
      <c r="T52" s="55" t="s">
        <v>7</v>
      </c>
      <c r="U52" s="55" t="s">
        <v>7</v>
      </c>
      <c r="V52" s="55" t="s">
        <v>7</v>
      </c>
      <c r="W52" s="55" t="s">
        <v>7</v>
      </c>
      <c r="X52" s="55"/>
      <c r="Y52" s="55"/>
      <c r="Z52" s="55"/>
      <c r="AA52" s="49" t="str">
        <f>IF(N(Z52)=0,"",Z52/Z$8*100)</f>
        <v/>
      </c>
      <c r="AB52" s="49" t="str">
        <f>IF(OR(N(Z52)=0,N(Y52)=0),"",Z52/Y52*100-100)</f>
        <v/>
      </c>
      <c r="AC52" s="51" t="s">
        <v>7</v>
      </c>
      <c r="AD52" s="51" t="s">
        <v>7</v>
      </c>
      <c r="AE52" s="51" t="s">
        <v>7</v>
      </c>
      <c r="AF52" s="77" t="str">
        <f>IF(MAX(V52:Z52)&gt;0,IF(AF$3=1,$B$3,IF(AF$3=2,$C$3,$D$3)),IF(AF$3=1,$E$3,IF(AF$3=2,$F$3,$G$3)))</f>
        <v>NO DATA</v>
      </c>
    </row>
    <row r="53" spans="1:32" ht="16.5" thickTop="1" thickBot="1" x14ac:dyDescent="0.25">
      <c r="A53" s="38" t="str">
        <f>[1]CODES!$E1164</f>
        <v>14</v>
      </c>
      <c r="B53" s="38">
        <f>[1]CODES!$A1164</f>
        <v>14000</v>
      </c>
      <c r="C53" s="82" t="str">
        <f>IF($AF$3=1,[1]CODES!$B1164,IF($AF$3=2,[1]CODES!$C1164,[1]CODES!$D1164))</f>
        <v>SOUTHERN AFRICA</v>
      </c>
      <c r="D53" s="40" t="str">
        <f>IF(AC53="","","(*)")</f>
        <v/>
      </c>
      <c r="E53" s="85">
        <f>SUM(E54:E60)</f>
        <v>0</v>
      </c>
      <c r="F53" s="85">
        <f>SUM(F54:F60)</f>
        <v>0</v>
      </c>
      <c r="G53" s="85">
        <f>SUM(G54:G60)</f>
        <v>0</v>
      </c>
      <c r="H53" s="85">
        <f>SUM(H54:H60)</f>
        <v>0</v>
      </c>
      <c r="I53" s="85">
        <f>SUM(I54:I60)</f>
        <v>0</v>
      </c>
      <c r="J53" s="85">
        <f>SUM(J54:J60)</f>
        <v>0</v>
      </c>
      <c r="K53" s="85">
        <f>SUM(K54:K60)</f>
        <v>0</v>
      </c>
      <c r="L53" s="85">
        <f>SUM(L54:L60)</f>
        <v>0</v>
      </c>
      <c r="M53" s="85">
        <f>SUM(M54:M60)</f>
        <v>0</v>
      </c>
      <c r="N53" s="85">
        <f>SUM(N54:N60)</f>
        <v>0</v>
      </c>
      <c r="O53" s="85">
        <f>SUM(O54:O60)</f>
        <v>10423</v>
      </c>
      <c r="P53" s="85">
        <f>SUM(P54:P60)</f>
        <v>11135</v>
      </c>
      <c r="Q53" s="85">
        <f>SUM(Q54:Q60)</f>
        <v>12190</v>
      </c>
      <c r="R53" s="85">
        <f>SUM(R54:R60)</f>
        <v>13940</v>
      </c>
      <c r="S53" s="85">
        <f>SUM(S54:S60)</f>
        <v>14034</v>
      </c>
      <c r="T53" s="85">
        <f>SUM(T54:T60)</f>
        <v>15115</v>
      </c>
      <c r="U53" s="85">
        <f>SUM(U54:U60)</f>
        <v>17219</v>
      </c>
      <c r="V53" s="85">
        <f>SUM(V54:V60)</f>
        <v>21039</v>
      </c>
      <c r="W53" s="85">
        <f>SUM(W54:W60)</f>
        <v>22597</v>
      </c>
      <c r="X53" s="85">
        <f>SUM(X54:X60)</f>
        <v>19269</v>
      </c>
      <c r="Y53" s="85">
        <f>SUM(Y54:Y60)</f>
        <v>19809</v>
      </c>
      <c r="Z53" s="85">
        <f>SUM(Z54:Z60)</f>
        <v>0</v>
      </c>
      <c r="AA53" s="84" t="str">
        <f>IF(N(Z53)=0,"",Z53/Z$8*100)</f>
        <v/>
      </c>
      <c r="AB53" s="84" t="str">
        <f>IF(OR(N(Z53)=0,N(Y53)=0),"",Z53/Y53*100-100)</f>
        <v/>
      </c>
      <c r="AC53" s="83" t="s">
        <v>7</v>
      </c>
      <c r="AD53" s="83" t="s">
        <v>7</v>
      </c>
      <c r="AE53" s="83" t="s">
        <v>7</v>
      </c>
      <c r="AF53" s="79" t="str">
        <f>IF(MAX(V53:Z53)&gt;0,IF(AF$3=1,$B$3,IF(AF$3=2,$C$3,$D$3)),IF(AF$3=1,$E$3,IF(AF$3=2,$F$3,$G$3)))</f>
        <v>DATA</v>
      </c>
    </row>
    <row r="54" spans="1:32" ht="15.75" thickTop="1" thickBot="1" x14ac:dyDescent="0.25">
      <c r="A54" s="52" t="str">
        <f>[1]CODES!$E1165</f>
        <v>14</v>
      </c>
      <c r="B54" s="52">
        <f>[1]CODES!$A1165</f>
        <v>72</v>
      </c>
      <c r="C54" s="78" t="str">
        <f>IF($AF$3=1,[1]CODES!$B1165,IF($AF$3=2,[1]CODES!$C1165,[1]CODES!$D1165))</f>
        <v>Botswana</v>
      </c>
      <c r="D54" s="54" t="str">
        <f>IF(AC54="","","(*)")</f>
        <v/>
      </c>
      <c r="E54" s="55" t="s">
        <v>7</v>
      </c>
      <c r="F54" s="55" t="s">
        <v>7</v>
      </c>
      <c r="G54" s="55" t="s">
        <v>7</v>
      </c>
      <c r="H54" s="55" t="s">
        <v>7</v>
      </c>
      <c r="I54" s="55" t="s">
        <v>7</v>
      </c>
      <c r="J54" s="55" t="s">
        <v>7</v>
      </c>
      <c r="K54" s="55" t="s">
        <v>7</v>
      </c>
      <c r="L54" s="55" t="s">
        <v>7</v>
      </c>
      <c r="M54" s="55" t="s">
        <v>7</v>
      </c>
      <c r="N54" s="55" t="s">
        <v>7</v>
      </c>
      <c r="O54" s="55" t="s">
        <v>7</v>
      </c>
      <c r="P54" s="55" t="s">
        <v>7</v>
      </c>
      <c r="Q54" s="55" t="s">
        <v>7</v>
      </c>
      <c r="R54" s="55" t="s">
        <v>7</v>
      </c>
      <c r="S54" s="55" t="s">
        <v>7</v>
      </c>
      <c r="T54" s="55" t="s">
        <v>7</v>
      </c>
      <c r="U54" s="55">
        <v>389</v>
      </c>
      <c r="V54" s="55">
        <v>525</v>
      </c>
      <c r="W54" s="55">
        <v>550</v>
      </c>
      <c r="X54" s="55">
        <v>488</v>
      </c>
      <c r="Y54" s="55">
        <v>550</v>
      </c>
      <c r="Z54" s="55"/>
      <c r="AA54" s="49" t="str">
        <f>IF(N(Z54)=0,"",Z54/Z$8*100)</f>
        <v/>
      </c>
      <c r="AB54" s="49" t="str">
        <f>IF(OR(N(Z54)=0,N(Y54)=0),"",Z54/Y54*100-100)</f>
        <v/>
      </c>
      <c r="AC54" s="51" t="s">
        <v>7</v>
      </c>
      <c r="AD54" s="51" t="s">
        <v>7</v>
      </c>
      <c r="AE54" s="51" t="s">
        <v>7</v>
      </c>
      <c r="AF54" s="77" t="str">
        <f>IF(MAX(V54:Z54)&gt;0,IF(AF$3=1,$B$3,IF(AF$3=2,$C$3,$D$3)),IF(AF$3=1,$E$3,IF(AF$3=2,$F$3,$G$3)))</f>
        <v>DATA</v>
      </c>
    </row>
    <row r="55" spans="1:32" ht="15.75" thickTop="1" thickBot="1" x14ac:dyDescent="0.25">
      <c r="A55" s="52" t="str">
        <f>[1]CODES!$E1166</f>
        <v>14</v>
      </c>
      <c r="B55" s="52">
        <f>[1]CODES!$A1166</f>
        <v>426</v>
      </c>
      <c r="C55" s="78" t="str">
        <f>IF($AF$3=1,[1]CODES!$B1166,IF($AF$3=2,[1]CODES!$C1166,[1]CODES!$D1166))</f>
        <v>Lesotho</v>
      </c>
      <c r="D55" s="54" t="str">
        <f>IF(AC55="","","(*)")</f>
        <v/>
      </c>
      <c r="E55" s="55" t="s">
        <v>7</v>
      </c>
      <c r="F55" s="55" t="s">
        <v>7</v>
      </c>
      <c r="G55" s="55" t="s">
        <v>7</v>
      </c>
      <c r="H55" s="55" t="s">
        <v>7</v>
      </c>
      <c r="I55" s="55" t="s">
        <v>7</v>
      </c>
      <c r="J55" s="55" t="s">
        <v>7</v>
      </c>
      <c r="K55" s="55" t="s">
        <v>7</v>
      </c>
      <c r="L55" s="55" t="s">
        <v>7</v>
      </c>
      <c r="M55" s="55" t="s">
        <v>7</v>
      </c>
      <c r="N55" s="55" t="s">
        <v>7</v>
      </c>
      <c r="O55" s="55" t="s">
        <v>7</v>
      </c>
      <c r="P55" s="55" t="s">
        <v>7</v>
      </c>
      <c r="Q55" s="55" t="s">
        <v>7</v>
      </c>
      <c r="R55" s="55" t="s">
        <v>7</v>
      </c>
      <c r="S55" s="55" t="s">
        <v>7</v>
      </c>
      <c r="T55" s="55" t="s">
        <v>7</v>
      </c>
      <c r="U55" s="55">
        <v>90</v>
      </c>
      <c r="V55" s="55">
        <v>201</v>
      </c>
      <c r="W55" s="55">
        <v>151</v>
      </c>
      <c r="X55" s="55">
        <v>267</v>
      </c>
      <c r="Y55" s="55">
        <v>271</v>
      </c>
      <c r="Z55" s="55"/>
      <c r="AA55" s="49" t="str">
        <f>IF(N(Z55)=0,"",Z55/Z$8*100)</f>
        <v/>
      </c>
      <c r="AB55" s="49" t="str">
        <f>IF(OR(N(Z55)=0,N(Y55)=0),"",Z55/Y55*100-100)</f>
        <v/>
      </c>
      <c r="AC55" s="51" t="s">
        <v>7</v>
      </c>
      <c r="AD55" s="51" t="s">
        <v>7</v>
      </c>
      <c r="AE55" s="51" t="s">
        <v>7</v>
      </c>
      <c r="AF55" s="77" t="str">
        <f>IF(MAX(V55:Z55)&gt;0,IF(AF$3=1,$B$3,IF(AF$3=2,$C$3,$D$3)),IF(AF$3=1,$E$3,IF(AF$3=2,$F$3,$G$3)))</f>
        <v>DATA</v>
      </c>
    </row>
    <row r="56" spans="1:32" ht="15.75" thickTop="1" thickBot="1" x14ac:dyDescent="0.25">
      <c r="A56" s="52" t="str">
        <f>[1]CODES!$E1167</f>
        <v>14</v>
      </c>
      <c r="B56" s="52">
        <f>[1]CODES!$A1167</f>
        <v>516</v>
      </c>
      <c r="C56" s="78" t="str">
        <f>IF($AF$3=1,[1]CODES!$B1167,IF($AF$3=2,[1]CODES!$C1167,[1]CODES!$D1167))</f>
        <v>Namibia</v>
      </c>
      <c r="D56" s="54" t="str">
        <f>IF(AC56="","","(*)")</f>
        <v/>
      </c>
      <c r="E56" s="55" t="s">
        <v>7</v>
      </c>
      <c r="F56" s="55" t="s">
        <v>7</v>
      </c>
      <c r="G56" s="55" t="s">
        <v>7</v>
      </c>
      <c r="H56" s="55" t="s">
        <v>7</v>
      </c>
      <c r="I56" s="55" t="s">
        <v>7</v>
      </c>
      <c r="J56" s="55" t="s">
        <v>7</v>
      </c>
      <c r="K56" s="55" t="s">
        <v>7</v>
      </c>
      <c r="L56" s="55" t="s">
        <v>7</v>
      </c>
      <c r="M56" s="55" t="s">
        <v>7</v>
      </c>
      <c r="N56" s="55" t="s">
        <v>7</v>
      </c>
      <c r="O56" s="55" t="s">
        <v>7</v>
      </c>
      <c r="P56" s="55" t="s">
        <v>7</v>
      </c>
      <c r="Q56" s="55" t="s">
        <v>7</v>
      </c>
      <c r="R56" s="55" t="s">
        <v>7</v>
      </c>
      <c r="S56" s="55" t="s">
        <v>7</v>
      </c>
      <c r="T56" s="55" t="s">
        <v>7</v>
      </c>
      <c r="U56" s="55">
        <v>388</v>
      </c>
      <c r="V56" s="55">
        <v>748</v>
      </c>
      <c r="W56" s="55">
        <v>571</v>
      </c>
      <c r="X56" s="55">
        <v>300</v>
      </c>
      <c r="Y56" s="55">
        <v>343</v>
      </c>
      <c r="Z56" s="55"/>
      <c r="AA56" s="49" t="str">
        <f>IF(N(Z56)=0,"",Z56/Z$8*100)</f>
        <v/>
      </c>
      <c r="AB56" s="49" t="str">
        <f>IF(OR(N(Z56)=0,N(Y56)=0),"",Z56/Y56*100-100)</f>
        <v/>
      </c>
      <c r="AC56" s="51" t="s">
        <v>7</v>
      </c>
      <c r="AD56" s="51" t="s">
        <v>7</v>
      </c>
      <c r="AE56" s="51" t="s">
        <v>7</v>
      </c>
      <c r="AF56" s="77" t="str">
        <f>IF(MAX(V56:Z56)&gt;0,IF(AF$3=1,$B$3,IF(AF$3=2,$C$3,$D$3)),IF(AF$3=1,$E$3,IF(AF$3=2,$F$3,$G$3)))</f>
        <v>DATA</v>
      </c>
    </row>
    <row r="57" spans="1:32" ht="15.75" thickTop="1" thickBot="1" x14ac:dyDescent="0.25">
      <c r="A57" s="52" t="str">
        <f>[1]CODES!$E1168</f>
        <v>14</v>
      </c>
      <c r="B57" s="52">
        <f>[1]CODES!$A1168</f>
        <v>710</v>
      </c>
      <c r="C57" s="78" t="str">
        <f>IF($AF$3=1,[1]CODES!$B1168,IF($AF$3=2,[1]CODES!$C1168,[1]CODES!$D1168))</f>
        <v>South Africa</v>
      </c>
      <c r="D57" s="54" t="str">
        <f>IF(AC57="","","(*)")</f>
        <v/>
      </c>
      <c r="E57" s="55" t="s">
        <v>7</v>
      </c>
      <c r="F57" s="55" t="s">
        <v>7</v>
      </c>
      <c r="G57" s="55" t="s">
        <v>7</v>
      </c>
      <c r="H57" s="55" t="s">
        <v>7</v>
      </c>
      <c r="I57" s="55" t="s">
        <v>7</v>
      </c>
      <c r="J57" s="55" t="s">
        <v>7</v>
      </c>
      <c r="K57" s="55" t="s">
        <v>7</v>
      </c>
      <c r="L57" s="55" t="s">
        <v>7</v>
      </c>
      <c r="M57" s="55" t="s">
        <v>7</v>
      </c>
      <c r="N57" s="55" t="s">
        <v>7</v>
      </c>
      <c r="O57" s="55">
        <v>10423</v>
      </c>
      <c r="P57" s="55">
        <v>11135</v>
      </c>
      <c r="Q57" s="55">
        <v>12190</v>
      </c>
      <c r="R57" s="55">
        <v>13940</v>
      </c>
      <c r="S57" s="55">
        <v>14034</v>
      </c>
      <c r="T57" s="55">
        <v>15115</v>
      </c>
      <c r="U57" s="55">
        <v>16152</v>
      </c>
      <c r="V57" s="55">
        <v>19292</v>
      </c>
      <c r="W57" s="55">
        <v>21184</v>
      </c>
      <c r="X57" s="55">
        <v>18080</v>
      </c>
      <c r="Y57" s="55">
        <v>18438</v>
      </c>
      <c r="Z57" s="55"/>
      <c r="AA57" s="49" t="str">
        <f>IF(N(Z57)=0,"",Z57/Z$8*100)</f>
        <v/>
      </c>
      <c r="AB57" s="49" t="str">
        <f>IF(OR(N(Z57)=0,N(Y57)=0),"",Z57/Y57*100-100)</f>
        <v/>
      </c>
      <c r="AC57" s="51" t="s">
        <v>7</v>
      </c>
      <c r="AD57" s="51" t="s">
        <v>7</v>
      </c>
      <c r="AE57" s="51" t="s">
        <v>7</v>
      </c>
      <c r="AF57" s="79" t="str">
        <f>IF(MAX(V57:Z57)&gt;0,IF(AF$3=1,$B$3,IF(AF$3=2,$C$3,$D$3)),IF(AF$3=1,$E$3,IF(AF$3=2,$F$3,$G$3)))</f>
        <v>DATA</v>
      </c>
    </row>
    <row r="58" spans="1:32" ht="15.75" thickTop="1" thickBot="1" x14ac:dyDescent="0.25">
      <c r="A58" s="52" t="str">
        <f>[1]CODES!$E1169</f>
        <v>14</v>
      </c>
      <c r="B58" s="52">
        <f>[1]CODES!$A1169</f>
        <v>748</v>
      </c>
      <c r="C58" s="78" t="str">
        <f>IF($AF$3=1,[1]CODES!$B1169,IF($AF$3=2,[1]CODES!$C1169,[1]CODES!$D1169))</f>
        <v>Swaziland</v>
      </c>
      <c r="D58" s="54" t="str">
        <f>IF(AC58="","","(*)")</f>
        <v/>
      </c>
      <c r="E58" s="55" t="s">
        <v>7</v>
      </c>
      <c r="F58" s="55" t="s">
        <v>7</v>
      </c>
      <c r="G58" s="55" t="s">
        <v>7</v>
      </c>
      <c r="H58" s="55" t="s">
        <v>7</v>
      </c>
      <c r="I58" s="55" t="s">
        <v>7</v>
      </c>
      <c r="J58" s="55" t="s">
        <v>7</v>
      </c>
      <c r="K58" s="55" t="s">
        <v>7</v>
      </c>
      <c r="L58" s="55" t="s">
        <v>7</v>
      </c>
      <c r="M58" s="55" t="s">
        <v>7</v>
      </c>
      <c r="N58" s="55" t="s">
        <v>7</v>
      </c>
      <c r="O58" s="55" t="s">
        <v>7</v>
      </c>
      <c r="P58" s="55" t="s">
        <v>7</v>
      </c>
      <c r="Q58" s="55" t="s">
        <v>7</v>
      </c>
      <c r="R58" s="55" t="s">
        <v>7</v>
      </c>
      <c r="S58" s="55" t="s">
        <v>7</v>
      </c>
      <c r="T58" s="55" t="s">
        <v>7</v>
      </c>
      <c r="U58" s="55">
        <v>200</v>
      </c>
      <c r="V58" s="55">
        <v>273</v>
      </c>
      <c r="W58" s="55">
        <v>141</v>
      </c>
      <c r="X58" s="55">
        <v>134</v>
      </c>
      <c r="Y58" s="55">
        <v>207</v>
      </c>
      <c r="Z58" s="55"/>
      <c r="AA58" s="49" t="str">
        <f>IF(N(Z58)=0,"",Z58/Z$8*100)</f>
        <v/>
      </c>
      <c r="AB58" s="49" t="str">
        <f>IF(OR(N(Z58)=0,N(Y58)=0),"",Z58/Y58*100-100)</f>
        <v/>
      </c>
      <c r="AC58" s="51" t="s">
        <v>7</v>
      </c>
      <c r="AD58" s="51" t="s">
        <v>7</v>
      </c>
      <c r="AE58" s="51" t="s">
        <v>7</v>
      </c>
      <c r="AF58" s="77" t="str">
        <f>IF(MAX(V58:Z58)&gt;0,IF(AF$3=1,$B$3,IF(AF$3=2,$C$3,$D$3)),IF(AF$3=1,$E$3,IF(AF$3=2,$F$3,$G$3)))</f>
        <v>DATA</v>
      </c>
    </row>
    <row r="59" spans="1:32" ht="15.75" thickTop="1" thickBot="1" x14ac:dyDescent="0.25">
      <c r="A59" s="52" t="str">
        <f>[1]CODES!$E1170</f>
        <v>14</v>
      </c>
      <c r="B59" s="52">
        <f>[1]CODES!$A1170</f>
        <v>907</v>
      </c>
      <c r="C59" s="78" t="str">
        <f>IF($AF$3=1,[1]CODES!$B1170,IF($AF$3=2,[1]CODES!$C1170,[1]CODES!$D1170))</f>
        <v>Other countries of Southern Africa</v>
      </c>
      <c r="D59" s="54" t="str">
        <f>IF(AC59="","","(*)")</f>
        <v/>
      </c>
      <c r="E59" s="55" t="s">
        <v>7</v>
      </c>
      <c r="F59" s="55" t="s">
        <v>7</v>
      </c>
      <c r="G59" s="55" t="s">
        <v>7</v>
      </c>
      <c r="H59" s="55" t="s">
        <v>7</v>
      </c>
      <c r="I59" s="55" t="s">
        <v>7</v>
      </c>
      <c r="J59" s="55" t="s">
        <v>7</v>
      </c>
      <c r="K59" s="55" t="s">
        <v>7</v>
      </c>
      <c r="L59" s="55" t="s">
        <v>7</v>
      </c>
      <c r="M59" s="55" t="s">
        <v>7</v>
      </c>
      <c r="N59" s="55" t="s">
        <v>7</v>
      </c>
      <c r="O59" s="55" t="s">
        <v>7</v>
      </c>
      <c r="P59" s="55" t="s">
        <v>7</v>
      </c>
      <c r="Q59" s="55" t="s">
        <v>7</v>
      </c>
      <c r="R59" s="55" t="s">
        <v>7</v>
      </c>
      <c r="S59" s="55" t="s">
        <v>7</v>
      </c>
      <c r="T59" s="55" t="s">
        <v>7</v>
      </c>
      <c r="U59" s="55" t="s">
        <v>7</v>
      </c>
      <c r="V59" s="55" t="s">
        <v>7</v>
      </c>
      <c r="W59" s="55" t="s">
        <v>7</v>
      </c>
      <c r="X59" s="55"/>
      <c r="Y59" s="55"/>
      <c r="Z59" s="55"/>
      <c r="AA59" s="49" t="str">
        <f>IF(N(Z59)=0,"",Z59/Z$8*100)</f>
        <v/>
      </c>
      <c r="AB59" s="49" t="str">
        <f>IF(OR(N(Z59)=0,N(Y59)=0),"",Z59/Y59*100-100)</f>
        <v/>
      </c>
      <c r="AC59" s="51" t="s">
        <v>7</v>
      </c>
      <c r="AD59" s="51" t="s">
        <v>7</v>
      </c>
      <c r="AE59" s="51" t="s">
        <v>7</v>
      </c>
      <c r="AF59" s="77" t="str">
        <f>IF(MAX(V59:Z59)&gt;0,IF(AF$3=1,$B$3,IF(AF$3=2,$C$3,$D$3)),IF(AF$3=1,$E$3,IF(AF$3=2,$F$3,$G$3)))</f>
        <v>NO DATA</v>
      </c>
    </row>
    <row r="60" spans="1:32" ht="15.75" thickTop="1" thickBot="1" x14ac:dyDescent="0.25">
      <c r="A60" s="52" t="str">
        <f>[1]CODES!$E1171</f>
        <v>14</v>
      </c>
      <c r="B60" s="52">
        <f>[1]CODES!$A1171</f>
        <v>908</v>
      </c>
      <c r="C60" s="78" t="str">
        <f>IF($AF$3=1,[1]CODES!$B1171,IF($AF$3=2,[1]CODES!$C1171,[1]CODES!$D1171))</f>
        <v>All countries of Southern Africa</v>
      </c>
      <c r="D60" s="54" t="str">
        <f>IF(AC60="","","(*)")</f>
        <v/>
      </c>
      <c r="E60" s="55" t="s">
        <v>7</v>
      </c>
      <c r="F60" s="55" t="s">
        <v>7</v>
      </c>
      <c r="G60" s="55" t="s">
        <v>7</v>
      </c>
      <c r="H60" s="55" t="s">
        <v>7</v>
      </c>
      <c r="I60" s="55" t="s">
        <v>7</v>
      </c>
      <c r="J60" s="55" t="s">
        <v>7</v>
      </c>
      <c r="K60" s="55" t="s">
        <v>7</v>
      </c>
      <c r="L60" s="55" t="s">
        <v>7</v>
      </c>
      <c r="M60" s="55" t="s">
        <v>7</v>
      </c>
      <c r="N60" s="55" t="s">
        <v>7</v>
      </c>
      <c r="O60" s="55" t="s">
        <v>7</v>
      </c>
      <c r="P60" s="55" t="s">
        <v>7</v>
      </c>
      <c r="Q60" s="55" t="s">
        <v>7</v>
      </c>
      <c r="R60" s="55" t="s">
        <v>7</v>
      </c>
      <c r="S60" s="55" t="s">
        <v>7</v>
      </c>
      <c r="T60" s="55" t="s">
        <v>7</v>
      </c>
      <c r="U60" s="55" t="s">
        <v>7</v>
      </c>
      <c r="V60" s="55" t="s">
        <v>7</v>
      </c>
      <c r="W60" s="55" t="s">
        <v>7</v>
      </c>
      <c r="X60" s="55"/>
      <c r="Y60" s="55"/>
      <c r="Z60" s="55"/>
      <c r="AA60" s="49" t="str">
        <f>IF(N(Z60)=0,"",Z60/Z$8*100)</f>
        <v/>
      </c>
      <c r="AB60" s="49" t="str">
        <f>IF(OR(N(Z60)=0,N(Y60)=0),"",Z60/Y60*100-100)</f>
        <v/>
      </c>
      <c r="AC60" s="51" t="s">
        <v>7</v>
      </c>
      <c r="AD60" s="51" t="s">
        <v>7</v>
      </c>
      <c r="AE60" s="51" t="s">
        <v>7</v>
      </c>
      <c r="AF60" s="77" t="str">
        <f>IF(MAX(V60:Z60)&gt;0,IF(AF$3=1,$B$3,IF(AF$3=2,$C$3,$D$3)),IF(AF$3=1,$E$3,IF(AF$3=2,$F$3,$G$3)))</f>
        <v>NO DATA</v>
      </c>
    </row>
    <row r="61" spans="1:32" ht="16.5" thickTop="1" thickBot="1" x14ac:dyDescent="0.25">
      <c r="A61" s="38" t="str">
        <f>[1]CODES!$E1172</f>
        <v>15</v>
      </c>
      <c r="B61" s="38">
        <f>[1]CODES!$A1172</f>
        <v>15000</v>
      </c>
      <c r="C61" s="82" t="str">
        <f>IF($AF$3=1,[1]CODES!$B1172,IF($AF$3=2,[1]CODES!$C1172,[1]CODES!$D1172))</f>
        <v>WEST AFRICA</v>
      </c>
      <c r="D61" s="40" t="str">
        <f>IF(AC61="","","(*)")</f>
        <v/>
      </c>
      <c r="E61" s="85">
        <f>SUM(E62:E80)</f>
        <v>0</v>
      </c>
      <c r="F61" s="85">
        <f>SUM(F62:F80)</f>
        <v>0</v>
      </c>
      <c r="G61" s="85">
        <f>SUM(G62:G80)</f>
        <v>0</v>
      </c>
      <c r="H61" s="85">
        <f>SUM(H62:H80)</f>
        <v>0</v>
      </c>
      <c r="I61" s="85">
        <f>SUM(I62:I80)</f>
        <v>0</v>
      </c>
      <c r="J61" s="85">
        <f>SUM(J62:J80)</f>
        <v>0</v>
      </c>
      <c r="K61" s="85">
        <f>SUM(K62:K80)</f>
        <v>0</v>
      </c>
      <c r="L61" s="85">
        <f>SUM(L62:L80)</f>
        <v>0</v>
      </c>
      <c r="M61" s="85">
        <f>SUM(M62:M80)</f>
        <v>0</v>
      </c>
      <c r="N61" s="85">
        <f>SUM(N62:N80)</f>
        <v>0</v>
      </c>
      <c r="O61" s="85">
        <f>SUM(O62:O80)</f>
        <v>0</v>
      </c>
      <c r="P61" s="85">
        <f>SUM(P62:P80)</f>
        <v>0</v>
      </c>
      <c r="Q61" s="85">
        <f>SUM(Q62:Q80)</f>
        <v>0</v>
      </c>
      <c r="R61" s="85">
        <f>SUM(R62:R80)</f>
        <v>0</v>
      </c>
      <c r="S61" s="85">
        <f>SUM(S62:S80)</f>
        <v>0</v>
      </c>
      <c r="T61" s="85">
        <f>SUM(T62:T80)</f>
        <v>0</v>
      </c>
      <c r="U61" s="85">
        <f>SUM(U62:U80)</f>
        <v>15210</v>
      </c>
      <c r="V61" s="85">
        <f>SUM(V62:V80)</f>
        <v>11272</v>
      </c>
      <c r="W61" s="85">
        <f>SUM(W62:W80)</f>
        <v>11921</v>
      </c>
      <c r="X61" s="85">
        <f>SUM(X62:X80)</f>
        <v>14718</v>
      </c>
      <c r="Y61" s="85">
        <f>SUM(Y62:Y80)</f>
        <v>12480</v>
      </c>
      <c r="Z61" s="85">
        <f>SUM(Z62:Z80)</f>
        <v>0</v>
      </c>
      <c r="AA61" s="84" t="str">
        <f>IF(N(Z61)=0,"",Z61/Z$8*100)</f>
        <v/>
      </c>
      <c r="AB61" s="84" t="str">
        <f>IF(OR(N(Z61)=0,N(Y61)=0),"",Z61/Y61*100-100)</f>
        <v/>
      </c>
      <c r="AC61" s="83" t="s">
        <v>7</v>
      </c>
      <c r="AD61" s="83" t="s">
        <v>7</v>
      </c>
      <c r="AE61" s="83" t="s">
        <v>7</v>
      </c>
      <c r="AF61" s="77" t="str">
        <f>IF(MAX(V61:Z61)&gt;0,IF(AF$3=1,$B$3,IF(AF$3=2,$C$3,$D$3)),IF(AF$3=1,$E$3,IF(AF$3=2,$F$3,$G$3)))</f>
        <v>DATA</v>
      </c>
    </row>
    <row r="62" spans="1:32" ht="15.75" thickTop="1" thickBot="1" x14ac:dyDescent="0.25">
      <c r="A62" s="52" t="str">
        <f>[1]CODES!$E1173</f>
        <v>15</v>
      </c>
      <c r="B62" s="52">
        <f>[1]CODES!$A1173</f>
        <v>204</v>
      </c>
      <c r="C62" s="78" t="str">
        <f>IF($AF$3=1,[1]CODES!$B1173,IF($AF$3=2,[1]CODES!$C1173,[1]CODES!$D1173))</f>
        <v>Benin</v>
      </c>
      <c r="D62" s="54" t="str">
        <f>IF(AC62="","","(*)")</f>
        <v/>
      </c>
      <c r="E62" s="55" t="s">
        <v>7</v>
      </c>
      <c r="F62" s="55" t="s">
        <v>7</v>
      </c>
      <c r="G62" s="55" t="s">
        <v>7</v>
      </c>
      <c r="H62" s="55" t="s">
        <v>7</v>
      </c>
      <c r="I62" s="55" t="s">
        <v>7</v>
      </c>
      <c r="J62" s="55" t="s">
        <v>7</v>
      </c>
      <c r="K62" s="55" t="s">
        <v>7</v>
      </c>
      <c r="L62" s="55" t="s">
        <v>7</v>
      </c>
      <c r="M62" s="55" t="s">
        <v>7</v>
      </c>
      <c r="N62" s="55" t="s">
        <v>7</v>
      </c>
      <c r="O62" s="55" t="s">
        <v>7</v>
      </c>
      <c r="P62" s="55" t="s">
        <v>7</v>
      </c>
      <c r="Q62" s="55" t="s">
        <v>7</v>
      </c>
      <c r="R62" s="55" t="s">
        <v>7</v>
      </c>
      <c r="S62" s="55" t="s">
        <v>7</v>
      </c>
      <c r="T62" s="55" t="s">
        <v>7</v>
      </c>
      <c r="U62" s="55">
        <v>108</v>
      </c>
      <c r="V62" s="55">
        <v>626</v>
      </c>
      <c r="W62" s="55">
        <v>358</v>
      </c>
      <c r="X62" s="55">
        <v>682</v>
      </c>
      <c r="Y62" s="55">
        <v>324</v>
      </c>
      <c r="Z62" s="55"/>
      <c r="AA62" s="49" t="str">
        <f>IF(N(Z62)=0,"",Z62/Z$8*100)</f>
        <v/>
      </c>
      <c r="AB62" s="49" t="str">
        <f>IF(OR(N(Z62)=0,N(Y62)=0),"",Z62/Y62*100-100)</f>
        <v/>
      </c>
      <c r="AC62" s="51" t="s">
        <v>7</v>
      </c>
      <c r="AD62" s="51" t="s">
        <v>7</v>
      </c>
      <c r="AE62" s="51" t="s">
        <v>7</v>
      </c>
      <c r="AF62" s="77" t="str">
        <f>IF(MAX(V62:Z62)&gt;0,IF(AF$3=1,$B$3,IF(AF$3=2,$C$3,$D$3)),IF(AF$3=1,$E$3,IF(AF$3=2,$F$3,$G$3)))</f>
        <v>DATA</v>
      </c>
    </row>
    <row r="63" spans="1:32" ht="15.75" thickTop="1" thickBot="1" x14ac:dyDescent="0.25">
      <c r="A63" s="52" t="str">
        <f>[1]CODES!$E1174</f>
        <v>15</v>
      </c>
      <c r="B63" s="52">
        <f>[1]CODES!$A1174</f>
        <v>854</v>
      </c>
      <c r="C63" s="78" t="str">
        <f>IF($AF$3=1,[1]CODES!$B1174,IF($AF$3=2,[1]CODES!$C1174,[1]CODES!$D1174))</f>
        <v>Burkina Faso</v>
      </c>
      <c r="D63" s="54" t="str">
        <f>IF(AC63="","","(*)")</f>
        <v/>
      </c>
      <c r="E63" s="55" t="s">
        <v>7</v>
      </c>
      <c r="F63" s="55" t="s">
        <v>7</v>
      </c>
      <c r="G63" s="55" t="s">
        <v>7</v>
      </c>
      <c r="H63" s="55" t="s">
        <v>7</v>
      </c>
      <c r="I63" s="55" t="s">
        <v>7</v>
      </c>
      <c r="J63" s="55" t="s">
        <v>7</v>
      </c>
      <c r="K63" s="55" t="s">
        <v>7</v>
      </c>
      <c r="L63" s="55" t="s">
        <v>7</v>
      </c>
      <c r="M63" s="55" t="s">
        <v>7</v>
      </c>
      <c r="N63" s="55" t="s">
        <v>7</v>
      </c>
      <c r="O63" s="55" t="s">
        <v>7</v>
      </c>
      <c r="P63" s="55" t="s">
        <v>7</v>
      </c>
      <c r="Q63" s="55" t="s">
        <v>7</v>
      </c>
      <c r="R63" s="55" t="s">
        <v>7</v>
      </c>
      <c r="S63" s="55" t="s">
        <v>7</v>
      </c>
      <c r="T63" s="55" t="s">
        <v>7</v>
      </c>
      <c r="U63" s="55">
        <v>7425</v>
      </c>
      <c r="V63" s="55">
        <v>258</v>
      </c>
      <c r="W63" s="55">
        <v>233</v>
      </c>
      <c r="X63" s="55">
        <v>276</v>
      </c>
      <c r="Y63" s="55">
        <v>238</v>
      </c>
      <c r="Z63" s="55"/>
      <c r="AA63" s="49" t="str">
        <f>IF(N(Z63)=0,"",Z63/Z$8*100)</f>
        <v/>
      </c>
      <c r="AB63" s="49" t="str">
        <f>IF(OR(N(Z63)=0,N(Y63)=0),"",Z63/Y63*100-100)</f>
        <v/>
      </c>
      <c r="AC63" s="51" t="s">
        <v>7</v>
      </c>
      <c r="AD63" s="51" t="s">
        <v>7</v>
      </c>
      <c r="AE63" s="51" t="s">
        <v>7</v>
      </c>
      <c r="AF63" s="77" t="str">
        <f>IF(MAX(V63:Z63)&gt;0,IF(AF$3=1,$B$3,IF(AF$3=2,$C$3,$D$3)),IF(AF$3=1,$E$3,IF(AF$3=2,$F$3,$G$3)))</f>
        <v>DATA</v>
      </c>
    </row>
    <row r="64" spans="1:32" ht="15.75" thickTop="1" thickBot="1" x14ac:dyDescent="0.25">
      <c r="A64" s="52" t="str">
        <f>[1]CODES!$E1175</f>
        <v>15</v>
      </c>
      <c r="B64" s="52">
        <f>[1]CODES!$A1175</f>
        <v>132</v>
      </c>
      <c r="C64" s="78" t="str">
        <f>IF($AF$3=1,[1]CODES!$B1175,IF($AF$3=2,[1]CODES!$C1175,[1]CODES!$D1175))</f>
        <v>Cabo Verde</v>
      </c>
      <c r="D64" s="54" t="str">
        <f>IF(AC64="","","(*)")</f>
        <v/>
      </c>
      <c r="E64" s="55" t="s">
        <v>7</v>
      </c>
      <c r="F64" s="55" t="s">
        <v>7</v>
      </c>
      <c r="G64" s="55" t="s">
        <v>7</v>
      </c>
      <c r="H64" s="55" t="s">
        <v>7</v>
      </c>
      <c r="I64" s="55" t="s">
        <v>7</v>
      </c>
      <c r="J64" s="55" t="s">
        <v>7</v>
      </c>
      <c r="K64" s="55" t="s">
        <v>7</v>
      </c>
      <c r="L64" s="55" t="s">
        <v>7</v>
      </c>
      <c r="M64" s="55" t="s">
        <v>7</v>
      </c>
      <c r="N64" s="55" t="s">
        <v>7</v>
      </c>
      <c r="O64" s="55" t="s">
        <v>7</v>
      </c>
      <c r="P64" s="55" t="s">
        <v>7</v>
      </c>
      <c r="Q64" s="55" t="s">
        <v>7</v>
      </c>
      <c r="R64" s="55" t="s">
        <v>7</v>
      </c>
      <c r="S64" s="55" t="s">
        <v>7</v>
      </c>
      <c r="T64" s="55" t="s">
        <v>7</v>
      </c>
      <c r="U64" s="55">
        <v>7</v>
      </c>
      <c r="V64" s="55">
        <v>22</v>
      </c>
      <c r="W64" s="55">
        <v>10</v>
      </c>
      <c r="X64" s="55">
        <v>2</v>
      </c>
      <c r="Y64" s="55">
        <v>9</v>
      </c>
      <c r="Z64" s="55"/>
      <c r="AA64" s="49" t="str">
        <f>IF(N(Z64)=0,"",Z64/Z$8*100)</f>
        <v/>
      </c>
      <c r="AB64" s="49" t="str">
        <f>IF(OR(N(Z64)=0,N(Y64)=0),"",Z64/Y64*100-100)</f>
        <v/>
      </c>
      <c r="AC64" s="51" t="s">
        <v>7</v>
      </c>
      <c r="AD64" s="51" t="s">
        <v>7</v>
      </c>
      <c r="AE64" s="51" t="s">
        <v>7</v>
      </c>
      <c r="AF64" s="77" t="str">
        <f>IF(MAX(V64:Z64)&gt;0,IF(AF$3=1,$B$3,IF(AF$3=2,$C$3,$D$3)),IF(AF$3=1,$E$3,IF(AF$3=2,$F$3,$G$3)))</f>
        <v>DATA</v>
      </c>
    </row>
    <row r="65" spans="1:32" ht="15.75" thickTop="1" thickBot="1" x14ac:dyDescent="0.25">
      <c r="A65" s="52" t="str">
        <f>[1]CODES!$E1176</f>
        <v>15</v>
      </c>
      <c r="B65" s="52">
        <f>[1]CODES!$A1176</f>
        <v>384</v>
      </c>
      <c r="C65" s="78" t="str">
        <f>IF($AF$3=1,[1]CODES!$B1176,IF($AF$3=2,[1]CODES!$C1176,[1]CODES!$D1176))</f>
        <v>Côte d'Ivoire</v>
      </c>
      <c r="D65" s="54" t="str">
        <f>IF(AC65="","","(*)")</f>
        <v/>
      </c>
      <c r="E65" s="55" t="s">
        <v>7</v>
      </c>
      <c r="F65" s="55" t="s">
        <v>7</v>
      </c>
      <c r="G65" s="55" t="s">
        <v>7</v>
      </c>
      <c r="H65" s="55" t="s">
        <v>7</v>
      </c>
      <c r="I65" s="55" t="s">
        <v>7</v>
      </c>
      <c r="J65" s="55" t="s">
        <v>7</v>
      </c>
      <c r="K65" s="55" t="s">
        <v>7</v>
      </c>
      <c r="L65" s="55" t="s">
        <v>7</v>
      </c>
      <c r="M65" s="55" t="s">
        <v>7</v>
      </c>
      <c r="N65" s="55" t="s">
        <v>7</v>
      </c>
      <c r="O65" s="55" t="s">
        <v>7</v>
      </c>
      <c r="P65" s="55" t="s">
        <v>7</v>
      </c>
      <c r="Q65" s="55" t="s">
        <v>7</v>
      </c>
      <c r="R65" s="55" t="s">
        <v>7</v>
      </c>
      <c r="S65" s="55" t="s">
        <v>7</v>
      </c>
      <c r="T65" s="55" t="s">
        <v>7</v>
      </c>
      <c r="U65" s="55">
        <v>234</v>
      </c>
      <c r="V65" s="55">
        <v>389</v>
      </c>
      <c r="W65" s="55">
        <v>359</v>
      </c>
      <c r="X65" s="55">
        <v>517</v>
      </c>
      <c r="Y65" s="55">
        <v>561</v>
      </c>
      <c r="Z65" s="55"/>
      <c r="AA65" s="49" t="str">
        <f>IF(N(Z65)=0,"",Z65/Z$8*100)</f>
        <v/>
      </c>
      <c r="AB65" s="49" t="str">
        <f>IF(OR(N(Z65)=0,N(Y65)=0),"",Z65/Y65*100-100)</f>
        <v/>
      </c>
      <c r="AC65" s="51" t="s">
        <v>7</v>
      </c>
      <c r="AD65" s="51" t="s">
        <v>7</v>
      </c>
      <c r="AE65" s="51" t="s">
        <v>7</v>
      </c>
      <c r="AF65" s="77" t="str">
        <f>IF(MAX(V65:Z65)&gt;0,IF(AF$3=1,$B$3,IF(AF$3=2,$C$3,$D$3)),IF(AF$3=1,$E$3,IF(AF$3=2,$F$3,$G$3)))</f>
        <v>DATA</v>
      </c>
    </row>
    <row r="66" spans="1:32" ht="15.75" thickTop="1" thickBot="1" x14ac:dyDescent="0.25">
      <c r="A66" s="52" t="str">
        <f>[1]CODES!$E1177</f>
        <v>15</v>
      </c>
      <c r="B66" s="52">
        <f>[1]CODES!$A1177</f>
        <v>270</v>
      </c>
      <c r="C66" s="78" t="str">
        <f>IF($AF$3=1,[1]CODES!$B1177,IF($AF$3=2,[1]CODES!$C1177,[1]CODES!$D1177))</f>
        <v>Gambia</v>
      </c>
      <c r="D66" s="54" t="str">
        <f>IF(AC66="","","(*)")</f>
        <v/>
      </c>
      <c r="E66" s="55" t="s">
        <v>7</v>
      </c>
      <c r="F66" s="55" t="s">
        <v>7</v>
      </c>
      <c r="G66" s="55" t="s">
        <v>7</v>
      </c>
      <c r="H66" s="55" t="s">
        <v>7</v>
      </c>
      <c r="I66" s="55" t="s">
        <v>7</v>
      </c>
      <c r="J66" s="55" t="s">
        <v>7</v>
      </c>
      <c r="K66" s="55" t="s">
        <v>7</v>
      </c>
      <c r="L66" s="55" t="s">
        <v>7</v>
      </c>
      <c r="M66" s="55" t="s">
        <v>7</v>
      </c>
      <c r="N66" s="55" t="s">
        <v>7</v>
      </c>
      <c r="O66" s="55" t="s">
        <v>7</v>
      </c>
      <c r="P66" s="55" t="s">
        <v>7</v>
      </c>
      <c r="Q66" s="55" t="s">
        <v>7</v>
      </c>
      <c r="R66" s="55" t="s">
        <v>7</v>
      </c>
      <c r="S66" s="55" t="s">
        <v>7</v>
      </c>
      <c r="T66" s="55" t="s">
        <v>7</v>
      </c>
      <c r="U66" s="55">
        <v>172</v>
      </c>
      <c r="V66" s="55">
        <v>297</v>
      </c>
      <c r="W66" s="55">
        <v>195</v>
      </c>
      <c r="X66" s="55">
        <v>142</v>
      </c>
      <c r="Y66" s="55">
        <v>179</v>
      </c>
      <c r="Z66" s="55"/>
      <c r="AA66" s="49" t="str">
        <f>IF(N(Z66)=0,"",Z66/Z$8*100)</f>
        <v/>
      </c>
      <c r="AB66" s="49" t="str">
        <f>IF(OR(N(Z66)=0,N(Y66)=0),"",Z66/Y66*100-100)</f>
        <v/>
      </c>
      <c r="AC66" s="51" t="s">
        <v>7</v>
      </c>
      <c r="AD66" s="51" t="s">
        <v>7</v>
      </c>
      <c r="AE66" s="51" t="s">
        <v>7</v>
      </c>
      <c r="AF66" s="77" t="str">
        <f>IF(MAX(V66:Z66)&gt;0,IF(AF$3=1,$B$3,IF(AF$3=2,$C$3,$D$3)),IF(AF$3=1,$E$3,IF(AF$3=2,$F$3,$G$3)))</f>
        <v>DATA</v>
      </c>
    </row>
    <row r="67" spans="1:32" ht="15.75" thickTop="1" thickBot="1" x14ac:dyDescent="0.25">
      <c r="A67" s="52" t="str">
        <f>[1]CODES!$E1178</f>
        <v>15</v>
      </c>
      <c r="B67" s="52">
        <f>[1]CODES!$A1178</f>
        <v>288</v>
      </c>
      <c r="C67" s="78" t="str">
        <f>IF($AF$3=1,[1]CODES!$B1178,IF($AF$3=2,[1]CODES!$C1178,[1]CODES!$D1178))</f>
        <v>Ghana</v>
      </c>
      <c r="D67" s="54" t="str">
        <f>IF(AC67="","","(*)")</f>
        <v/>
      </c>
      <c r="E67" s="55" t="s">
        <v>7</v>
      </c>
      <c r="F67" s="55" t="s">
        <v>7</v>
      </c>
      <c r="G67" s="55" t="s">
        <v>7</v>
      </c>
      <c r="H67" s="55" t="s">
        <v>7</v>
      </c>
      <c r="I67" s="55" t="s">
        <v>7</v>
      </c>
      <c r="J67" s="55" t="s">
        <v>7</v>
      </c>
      <c r="K67" s="55" t="s">
        <v>7</v>
      </c>
      <c r="L67" s="55" t="s">
        <v>7</v>
      </c>
      <c r="M67" s="55" t="s">
        <v>7</v>
      </c>
      <c r="N67" s="55" t="s">
        <v>7</v>
      </c>
      <c r="O67" s="55" t="s">
        <v>7</v>
      </c>
      <c r="P67" s="55" t="s">
        <v>7</v>
      </c>
      <c r="Q67" s="55" t="s">
        <v>7</v>
      </c>
      <c r="R67" s="55" t="s">
        <v>7</v>
      </c>
      <c r="S67" s="55" t="s">
        <v>7</v>
      </c>
      <c r="T67" s="55" t="s">
        <v>7</v>
      </c>
      <c r="U67" s="55">
        <v>1517</v>
      </c>
      <c r="V67" s="55">
        <v>2072</v>
      </c>
      <c r="W67" s="55">
        <v>2545</v>
      </c>
      <c r="X67" s="55">
        <v>2090</v>
      </c>
      <c r="Y67" s="55">
        <v>2880</v>
      </c>
      <c r="Z67" s="55"/>
      <c r="AA67" s="49" t="str">
        <f>IF(N(Z67)=0,"",Z67/Z$8*100)</f>
        <v/>
      </c>
      <c r="AB67" s="49" t="str">
        <f>IF(OR(N(Z67)=0,N(Y67)=0),"",Z67/Y67*100-100)</f>
        <v/>
      </c>
      <c r="AC67" s="51" t="s">
        <v>7</v>
      </c>
      <c r="AD67" s="51" t="s">
        <v>7</v>
      </c>
      <c r="AE67" s="51" t="s">
        <v>7</v>
      </c>
      <c r="AF67" s="77" t="str">
        <f>IF(MAX(V67:Z67)&gt;0,IF(AF$3=1,$B$3,IF(AF$3=2,$C$3,$D$3)),IF(AF$3=1,$E$3,IF(AF$3=2,$F$3,$G$3)))</f>
        <v>DATA</v>
      </c>
    </row>
    <row r="68" spans="1:32" ht="15.75" thickTop="1" thickBot="1" x14ac:dyDescent="0.25">
      <c r="A68" s="52" t="str">
        <f>[1]CODES!$E1179</f>
        <v>15</v>
      </c>
      <c r="B68" s="52">
        <f>[1]CODES!$A1179</f>
        <v>324</v>
      </c>
      <c r="C68" s="78" t="str">
        <f>IF($AF$3=1,[1]CODES!$B1179,IF($AF$3=2,[1]CODES!$C1179,[1]CODES!$D1179))</f>
        <v>Guinea</v>
      </c>
      <c r="D68" s="54" t="str">
        <f>IF(AC68="","","(*)")</f>
        <v/>
      </c>
      <c r="E68" s="55" t="s">
        <v>7</v>
      </c>
      <c r="F68" s="55" t="s">
        <v>7</v>
      </c>
      <c r="G68" s="55" t="s">
        <v>7</v>
      </c>
      <c r="H68" s="55" t="s">
        <v>7</v>
      </c>
      <c r="I68" s="55" t="s">
        <v>7</v>
      </c>
      <c r="J68" s="55" t="s">
        <v>7</v>
      </c>
      <c r="K68" s="55" t="s">
        <v>7</v>
      </c>
      <c r="L68" s="55" t="s">
        <v>7</v>
      </c>
      <c r="M68" s="55" t="s">
        <v>7</v>
      </c>
      <c r="N68" s="55" t="s">
        <v>7</v>
      </c>
      <c r="O68" s="55" t="s">
        <v>7</v>
      </c>
      <c r="P68" s="55" t="s">
        <v>7</v>
      </c>
      <c r="Q68" s="55" t="s">
        <v>7</v>
      </c>
      <c r="R68" s="55" t="s">
        <v>7</v>
      </c>
      <c r="S68" s="55" t="s">
        <v>7</v>
      </c>
      <c r="T68" s="55" t="s">
        <v>7</v>
      </c>
      <c r="U68" s="55">
        <v>118</v>
      </c>
      <c r="V68" s="55">
        <v>265</v>
      </c>
      <c r="W68" s="55">
        <v>160</v>
      </c>
      <c r="X68" s="55">
        <v>194</v>
      </c>
      <c r="Y68" s="55">
        <v>112</v>
      </c>
      <c r="Z68" s="55"/>
      <c r="AA68" s="49" t="str">
        <f>IF(N(Z68)=0,"",Z68/Z$8*100)</f>
        <v/>
      </c>
      <c r="AB68" s="49" t="str">
        <f>IF(OR(N(Z68)=0,N(Y68)=0),"",Z68/Y68*100-100)</f>
        <v/>
      </c>
      <c r="AC68" s="51" t="s">
        <v>7</v>
      </c>
      <c r="AD68" s="51" t="s">
        <v>7</v>
      </c>
      <c r="AE68" s="51" t="s">
        <v>7</v>
      </c>
      <c r="AF68" s="77" t="str">
        <f>IF(MAX(V68:Z68)&gt;0,IF(AF$3=1,$B$3,IF(AF$3=2,$C$3,$D$3)),IF(AF$3=1,$E$3,IF(AF$3=2,$F$3,$G$3)))</f>
        <v>DATA</v>
      </c>
    </row>
    <row r="69" spans="1:32" ht="15.75" thickTop="1" thickBot="1" x14ac:dyDescent="0.25">
      <c r="A69" s="52" t="str">
        <f>[1]CODES!$E1180</f>
        <v>15</v>
      </c>
      <c r="B69" s="52">
        <f>[1]CODES!$A1180</f>
        <v>624</v>
      </c>
      <c r="C69" s="78" t="str">
        <f>IF($AF$3=1,[1]CODES!$B1180,IF($AF$3=2,[1]CODES!$C1180,[1]CODES!$D1180))</f>
        <v>Guinea-Bissau</v>
      </c>
      <c r="D69" s="54" t="str">
        <f>IF(AC69="","","(*)")</f>
        <v/>
      </c>
      <c r="E69" s="55" t="s">
        <v>7</v>
      </c>
      <c r="F69" s="55" t="s">
        <v>7</v>
      </c>
      <c r="G69" s="55" t="s">
        <v>7</v>
      </c>
      <c r="H69" s="55" t="s">
        <v>7</v>
      </c>
      <c r="I69" s="55" t="s">
        <v>7</v>
      </c>
      <c r="J69" s="55" t="s">
        <v>7</v>
      </c>
      <c r="K69" s="55" t="s">
        <v>7</v>
      </c>
      <c r="L69" s="55" t="s">
        <v>7</v>
      </c>
      <c r="M69" s="55" t="s">
        <v>7</v>
      </c>
      <c r="N69" s="55" t="s">
        <v>7</v>
      </c>
      <c r="O69" s="55" t="s">
        <v>7</v>
      </c>
      <c r="P69" s="55" t="s">
        <v>7</v>
      </c>
      <c r="Q69" s="55" t="s">
        <v>7</v>
      </c>
      <c r="R69" s="55" t="s">
        <v>7</v>
      </c>
      <c r="S69" s="55" t="s">
        <v>7</v>
      </c>
      <c r="T69" s="55" t="s">
        <v>7</v>
      </c>
      <c r="U69" s="55">
        <v>120</v>
      </c>
      <c r="V69" s="55">
        <v>250</v>
      </c>
      <c r="W69" s="55">
        <v>72</v>
      </c>
      <c r="X69" s="55">
        <v>30</v>
      </c>
      <c r="Y69" s="55">
        <v>43</v>
      </c>
      <c r="Z69" s="55"/>
      <c r="AA69" s="49" t="str">
        <f>IF(N(Z69)=0,"",Z69/Z$8*100)</f>
        <v/>
      </c>
      <c r="AB69" s="49" t="str">
        <f>IF(OR(N(Z69)=0,N(Y69)=0),"",Z69/Y69*100-100)</f>
        <v/>
      </c>
      <c r="AC69" s="51" t="s">
        <v>7</v>
      </c>
      <c r="AD69" s="51" t="s">
        <v>7</v>
      </c>
      <c r="AE69" s="51" t="s">
        <v>7</v>
      </c>
      <c r="AF69" s="77" t="str">
        <f>IF(MAX(V69:Z69)&gt;0,IF(AF$3=1,$B$3,IF(AF$3=2,$C$3,$D$3)),IF(AF$3=1,$E$3,IF(AF$3=2,$F$3,$G$3)))</f>
        <v>DATA</v>
      </c>
    </row>
    <row r="70" spans="1:32" ht="15.75" thickTop="1" thickBot="1" x14ac:dyDescent="0.25">
      <c r="A70" s="52" t="str">
        <f>[1]CODES!$E1181</f>
        <v>15</v>
      </c>
      <c r="B70" s="52">
        <f>[1]CODES!$A1181</f>
        <v>430</v>
      </c>
      <c r="C70" s="78" t="str">
        <f>IF($AF$3=1,[1]CODES!$B1181,IF($AF$3=2,[1]CODES!$C1181,[1]CODES!$D1181))</f>
        <v>Liberia</v>
      </c>
      <c r="D70" s="54" t="str">
        <f>IF(AC70="","","(*)")</f>
        <v/>
      </c>
      <c r="E70" s="55" t="s">
        <v>7</v>
      </c>
      <c r="F70" s="55" t="s">
        <v>7</v>
      </c>
      <c r="G70" s="55" t="s">
        <v>7</v>
      </c>
      <c r="H70" s="55" t="s">
        <v>7</v>
      </c>
      <c r="I70" s="55" t="s">
        <v>7</v>
      </c>
      <c r="J70" s="55" t="s">
        <v>7</v>
      </c>
      <c r="K70" s="55" t="s">
        <v>7</v>
      </c>
      <c r="L70" s="55" t="s">
        <v>7</v>
      </c>
      <c r="M70" s="55" t="s">
        <v>7</v>
      </c>
      <c r="N70" s="55" t="s">
        <v>7</v>
      </c>
      <c r="O70" s="55" t="s">
        <v>7</v>
      </c>
      <c r="P70" s="55" t="s">
        <v>7</v>
      </c>
      <c r="Q70" s="55" t="s">
        <v>7</v>
      </c>
      <c r="R70" s="55" t="s">
        <v>7</v>
      </c>
      <c r="S70" s="55" t="s">
        <v>7</v>
      </c>
      <c r="T70" s="55" t="s">
        <v>7</v>
      </c>
      <c r="U70" s="55">
        <v>574</v>
      </c>
      <c r="V70" s="55">
        <v>739</v>
      </c>
      <c r="W70" s="55">
        <v>604</v>
      </c>
      <c r="X70" s="55">
        <v>581</v>
      </c>
      <c r="Y70" s="55">
        <v>503</v>
      </c>
      <c r="Z70" s="55"/>
      <c r="AA70" s="49" t="str">
        <f>IF(N(Z70)=0,"",Z70/Z$8*100)</f>
        <v/>
      </c>
      <c r="AB70" s="49" t="str">
        <f>IF(OR(N(Z70)=0,N(Y70)=0),"",Z70/Y70*100-100)</f>
        <v/>
      </c>
      <c r="AC70" s="51" t="s">
        <v>7</v>
      </c>
      <c r="AD70" s="51" t="s">
        <v>7</v>
      </c>
      <c r="AE70" s="51" t="s">
        <v>7</v>
      </c>
      <c r="AF70" s="77" t="str">
        <f>IF(MAX(V70:Z70)&gt;0,IF(AF$3=1,$B$3,IF(AF$3=2,$C$3,$D$3)),IF(AF$3=1,$E$3,IF(AF$3=2,$F$3,$G$3)))</f>
        <v>DATA</v>
      </c>
    </row>
    <row r="71" spans="1:32" ht="15.75" thickTop="1" thickBot="1" x14ac:dyDescent="0.25">
      <c r="A71" s="52" t="str">
        <f>[1]CODES!$E1182</f>
        <v>15</v>
      </c>
      <c r="B71" s="52">
        <f>[1]CODES!$A1182</f>
        <v>466</v>
      </c>
      <c r="C71" s="78" t="str">
        <f>IF($AF$3=1,[1]CODES!$B1182,IF($AF$3=2,[1]CODES!$C1182,[1]CODES!$D1182))</f>
        <v>Mali</v>
      </c>
      <c r="D71" s="54" t="str">
        <f>IF(AC71="","","(*)")</f>
        <v/>
      </c>
      <c r="E71" s="55" t="s">
        <v>7</v>
      </c>
      <c r="F71" s="55" t="s">
        <v>7</v>
      </c>
      <c r="G71" s="55" t="s">
        <v>7</v>
      </c>
      <c r="H71" s="55" t="s">
        <v>7</v>
      </c>
      <c r="I71" s="55" t="s">
        <v>7</v>
      </c>
      <c r="J71" s="55" t="s">
        <v>7</v>
      </c>
      <c r="K71" s="55" t="s">
        <v>7</v>
      </c>
      <c r="L71" s="55" t="s">
        <v>7</v>
      </c>
      <c r="M71" s="55" t="s">
        <v>7</v>
      </c>
      <c r="N71" s="55" t="s">
        <v>7</v>
      </c>
      <c r="O71" s="55" t="s">
        <v>7</v>
      </c>
      <c r="P71" s="55" t="s">
        <v>7</v>
      </c>
      <c r="Q71" s="55" t="s">
        <v>7</v>
      </c>
      <c r="R71" s="55" t="s">
        <v>7</v>
      </c>
      <c r="S71" s="55" t="s">
        <v>7</v>
      </c>
      <c r="T71" s="55" t="s">
        <v>7</v>
      </c>
      <c r="U71" s="55">
        <v>684</v>
      </c>
      <c r="V71" s="55">
        <v>264</v>
      </c>
      <c r="W71" s="55">
        <v>257</v>
      </c>
      <c r="X71" s="55">
        <v>329</v>
      </c>
      <c r="Y71" s="55">
        <v>344</v>
      </c>
      <c r="Z71" s="55"/>
      <c r="AA71" s="49" t="str">
        <f>IF(N(Z71)=0,"",Z71/Z$8*100)</f>
        <v/>
      </c>
      <c r="AB71" s="49" t="str">
        <f>IF(OR(N(Z71)=0,N(Y71)=0),"",Z71/Y71*100-100)</f>
        <v/>
      </c>
      <c r="AC71" s="51" t="s">
        <v>7</v>
      </c>
      <c r="AD71" s="51" t="s">
        <v>7</v>
      </c>
      <c r="AE71" s="51" t="s">
        <v>7</v>
      </c>
      <c r="AF71" s="77" t="str">
        <f>IF(MAX(V71:Z71)&gt;0,IF(AF$3=1,$B$3,IF(AF$3=2,$C$3,$D$3)),IF(AF$3=1,$E$3,IF(AF$3=2,$F$3,$G$3)))</f>
        <v>DATA</v>
      </c>
    </row>
    <row r="72" spans="1:32" ht="15.75" thickTop="1" thickBot="1" x14ac:dyDescent="0.25">
      <c r="A72" s="52" t="str">
        <f>[1]CODES!$E1183</f>
        <v>15</v>
      </c>
      <c r="B72" s="52">
        <f>[1]CODES!$A1183</f>
        <v>478</v>
      </c>
      <c r="C72" s="78" t="str">
        <f>IF($AF$3=1,[1]CODES!$B1183,IF($AF$3=2,[1]CODES!$C1183,[1]CODES!$D1183))</f>
        <v>Mauritania</v>
      </c>
      <c r="D72" s="54" t="str">
        <f>IF(AC72="","","(*)")</f>
        <v/>
      </c>
      <c r="E72" s="55" t="s">
        <v>7</v>
      </c>
      <c r="F72" s="55" t="s">
        <v>7</v>
      </c>
      <c r="G72" s="55" t="s">
        <v>7</v>
      </c>
      <c r="H72" s="55" t="s">
        <v>7</v>
      </c>
      <c r="I72" s="55" t="s">
        <v>7</v>
      </c>
      <c r="J72" s="55" t="s">
        <v>7</v>
      </c>
      <c r="K72" s="55" t="s">
        <v>7</v>
      </c>
      <c r="L72" s="55" t="s">
        <v>7</v>
      </c>
      <c r="M72" s="55" t="s">
        <v>7</v>
      </c>
      <c r="N72" s="55" t="s">
        <v>7</v>
      </c>
      <c r="O72" s="55" t="s">
        <v>7</v>
      </c>
      <c r="P72" s="55" t="s">
        <v>7</v>
      </c>
      <c r="Q72" s="55" t="s">
        <v>7</v>
      </c>
      <c r="R72" s="55" t="s">
        <v>7</v>
      </c>
      <c r="S72" s="55" t="s">
        <v>7</v>
      </c>
      <c r="T72" s="55" t="s">
        <v>7</v>
      </c>
      <c r="U72" s="55">
        <v>88</v>
      </c>
      <c r="V72" s="55">
        <v>55</v>
      </c>
      <c r="W72" s="55">
        <v>44</v>
      </c>
      <c r="X72" s="55">
        <v>61</v>
      </c>
      <c r="Y72" s="55">
        <v>60</v>
      </c>
      <c r="Z72" s="55"/>
      <c r="AA72" s="49" t="str">
        <f>IF(N(Z72)=0,"",Z72/Z$8*100)</f>
        <v/>
      </c>
      <c r="AB72" s="49" t="str">
        <f>IF(OR(N(Z72)=0,N(Y72)=0),"",Z72/Y72*100-100)</f>
        <v/>
      </c>
      <c r="AC72" s="51" t="s">
        <v>7</v>
      </c>
      <c r="AD72" s="51" t="s">
        <v>7</v>
      </c>
      <c r="AE72" s="51" t="s">
        <v>7</v>
      </c>
      <c r="AF72" s="77" t="str">
        <f>IF(MAX(V72:Z72)&gt;0,IF(AF$3=1,$B$3,IF(AF$3=2,$C$3,$D$3)),IF(AF$3=1,$E$3,IF(AF$3=2,$F$3,$G$3)))</f>
        <v>DATA</v>
      </c>
    </row>
    <row r="73" spans="1:32" ht="15.75" thickTop="1" thickBot="1" x14ac:dyDescent="0.25">
      <c r="A73" s="52" t="str">
        <f>[1]CODES!$E1184</f>
        <v>15</v>
      </c>
      <c r="B73" s="52">
        <f>[1]CODES!$A1184</f>
        <v>562</v>
      </c>
      <c r="C73" s="78" t="str">
        <f>IF($AF$3=1,[1]CODES!$B1184,IF($AF$3=2,[1]CODES!$C1184,[1]CODES!$D1184))</f>
        <v>Niger</v>
      </c>
      <c r="D73" s="54" t="str">
        <f>IF(AC73="","","(*)")</f>
        <v/>
      </c>
      <c r="E73" s="55" t="s">
        <v>7</v>
      </c>
      <c r="F73" s="55" t="s">
        <v>7</v>
      </c>
      <c r="G73" s="55" t="s">
        <v>7</v>
      </c>
      <c r="H73" s="55" t="s">
        <v>7</v>
      </c>
      <c r="I73" s="55" t="s">
        <v>7</v>
      </c>
      <c r="J73" s="55" t="s">
        <v>7</v>
      </c>
      <c r="K73" s="55" t="s">
        <v>7</v>
      </c>
      <c r="L73" s="55" t="s">
        <v>7</v>
      </c>
      <c r="M73" s="55" t="s">
        <v>7</v>
      </c>
      <c r="N73" s="55" t="s">
        <v>7</v>
      </c>
      <c r="O73" s="55" t="s">
        <v>7</v>
      </c>
      <c r="P73" s="55" t="s">
        <v>7</v>
      </c>
      <c r="Q73" s="55" t="s">
        <v>7</v>
      </c>
      <c r="R73" s="55" t="s">
        <v>7</v>
      </c>
      <c r="S73" s="55" t="s">
        <v>7</v>
      </c>
      <c r="T73" s="55" t="s">
        <v>7</v>
      </c>
      <c r="U73" s="55">
        <v>26</v>
      </c>
      <c r="V73" s="55">
        <v>79</v>
      </c>
      <c r="W73" s="55">
        <v>56</v>
      </c>
      <c r="X73" s="55">
        <v>79</v>
      </c>
      <c r="Y73" s="55">
        <v>90</v>
      </c>
      <c r="Z73" s="55"/>
      <c r="AA73" s="49" t="str">
        <f>IF(N(Z73)=0,"",Z73/Z$8*100)</f>
        <v/>
      </c>
      <c r="AB73" s="49" t="str">
        <f>IF(OR(N(Z73)=0,N(Y73)=0),"",Z73/Y73*100-100)</f>
        <v/>
      </c>
      <c r="AC73" s="51" t="s">
        <v>7</v>
      </c>
      <c r="AD73" s="51" t="s">
        <v>7</v>
      </c>
      <c r="AE73" s="51" t="s">
        <v>7</v>
      </c>
      <c r="AF73" s="77" t="str">
        <f>IF(MAX(V73:Z73)&gt;0,IF(AF$3=1,$B$3,IF(AF$3=2,$C$3,$D$3)),IF(AF$3=1,$E$3,IF(AF$3=2,$F$3,$G$3)))</f>
        <v>DATA</v>
      </c>
    </row>
    <row r="74" spans="1:32" ht="15.75" thickTop="1" thickBot="1" x14ac:dyDescent="0.25">
      <c r="A74" s="52" t="str">
        <f>[1]CODES!$E1185</f>
        <v>15</v>
      </c>
      <c r="B74" s="52">
        <f>[1]CODES!$A1185</f>
        <v>566</v>
      </c>
      <c r="C74" s="78" t="str">
        <f>IF($AF$3=1,[1]CODES!$B1185,IF($AF$3=2,[1]CODES!$C1185,[1]CODES!$D1185))</f>
        <v>Nigeria</v>
      </c>
      <c r="D74" s="54" t="str">
        <f>IF(AC74="","","(*)")</f>
        <v/>
      </c>
      <c r="E74" s="55" t="s">
        <v>7</v>
      </c>
      <c r="F74" s="55" t="s">
        <v>7</v>
      </c>
      <c r="G74" s="55" t="s">
        <v>7</v>
      </c>
      <c r="H74" s="55" t="s">
        <v>7</v>
      </c>
      <c r="I74" s="55" t="s">
        <v>7</v>
      </c>
      <c r="J74" s="55" t="s">
        <v>7</v>
      </c>
      <c r="K74" s="55" t="s">
        <v>7</v>
      </c>
      <c r="L74" s="55" t="s">
        <v>7</v>
      </c>
      <c r="M74" s="55" t="s">
        <v>7</v>
      </c>
      <c r="N74" s="55" t="s">
        <v>7</v>
      </c>
      <c r="O74" s="55" t="s">
        <v>7</v>
      </c>
      <c r="P74" s="55" t="s">
        <v>7</v>
      </c>
      <c r="Q74" s="55" t="s">
        <v>7</v>
      </c>
      <c r="R74" s="55" t="s">
        <v>7</v>
      </c>
      <c r="S74" s="55" t="s">
        <v>7</v>
      </c>
      <c r="T74" s="55" t="s">
        <v>7</v>
      </c>
      <c r="U74" s="55">
        <v>3021</v>
      </c>
      <c r="V74" s="55">
        <v>4642</v>
      </c>
      <c r="W74" s="55">
        <v>5930</v>
      </c>
      <c r="X74" s="55">
        <v>8677</v>
      </c>
      <c r="Y74" s="55">
        <v>6104</v>
      </c>
      <c r="Z74" s="55"/>
      <c r="AA74" s="49" t="str">
        <f>IF(N(Z74)=0,"",Z74/Z$8*100)</f>
        <v/>
      </c>
      <c r="AB74" s="49" t="str">
        <f>IF(OR(N(Z74)=0,N(Y74)=0),"",Z74/Y74*100-100)</f>
        <v/>
      </c>
      <c r="AC74" s="51" t="s">
        <v>7</v>
      </c>
      <c r="AD74" s="51" t="s">
        <v>7</v>
      </c>
      <c r="AE74" s="51" t="s">
        <v>7</v>
      </c>
      <c r="AF74" s="77" t="str">
        <f>IF(MAX(V74:Z74)&gt;0,IF(AF$3=1,$B$3,IF(AF$3=2,$C$3,$D$3)),IF(AF$3=1,$E$3,IF(AF$3=2,$F$3,$G$3)))</f>
        <v>DATA</v>
      </c>
    </row>
    <row r="75" spans="1:32" ht="15.75" thickTop="1" thickBot="1" x14ac:dyDescent="0.25">
      <c r="A75" s="52" t="str">
        <f>[1]CODES!$E1186</f>
        <v>15</v>
      </c>
      <c r="B75" s="52">
        <f>[1]CODES!$A1186</f>
        <v>654</v>
      </c>
      <c r="C75" s="78" t="str">
        <f>IF($AF$3=1,[1]CODES!$B1186,IF($AF$3=2,[1]CODES!$C1186,[1]CODES!$D1186))</f>
        <v>Saint Helena</v>
      </c>
      <c r="D75" s="54" t="str">
        <f>IF(AC75="","","(*)")</f>
        <v/>
      </c>
      <c r="E75" s="55" t="s">
        <v>7</v>
      </c>
      <c r="F75" s="55" t="s">
        <v>7</v>
      </c>
      <c r="G75" s="55" t="s">
        <v>7</v>
      </c>
      <c r="H75" s="55" t="s">
        <v>7</v>
      </c>
      <c r="I75" s="55" t="s">
        <v>7</v>
      </c>
      <c r="J75" s="55" t="s">
        <v>7</v>
      </c>
      <c r="K75" s="55" t="s">
        <v>7</v>
      </c>
      <c r="L75" s="55" t="s">
        <v>7</v>
      </c>
      <c r="M75" s="55" t="s">
        <v>7</v>
      </c>
      <c r="N75" s="55" t="s">
        <v>7</v>
      </c>
      <c r="O75" s="55" t="s">
        <v>7</v>
      </c>
      <c r="P75" s="55" t="s">
        <v>7</v>
      </c>
      <c r="Q75" s="55" t="s">
        <v>7</v>
      </c>
      <c r="R75" s="55" t="s">
        <v>7</v>
      </c>
      <c r="S75" s="55" t="s">
        <v>7</v>
      </c>
      <c r="T75" s="55" t="s">
        <v>7</v>
      </c>
      <c r="U75" s="55">
        <v>206</v>
      </c>
      <c r="V75" s="55">
        <v>196</v>
      </c>
      <c r="W75" s="55">
        <v>136</v>
      </c>
      <c r="X75" s="55">
        <v>48</v>
      </c>
      <c r="Y75" s="55">
        <v>66</v>
      </c>
      <c r="Z75" s="55"/>
      <c r="AA75" s="49" t="str">
        <f>IF(N(Z75)=0,"",Z75/Z$8*100)</f>
        <v/>
      </c>
      <c r="AB75" s="49" t="str">
        <f>IF(OR(N(Z75)=0,N(Y75)=0),"",Z75/Y75*100-100)</f>
        <v/>
      </c>
      <c r="AC75" s="51" t="s">
        <v>7</v>
      </c>
      <c r="AD75" s="51" t="s">
        <v>7</v>
      </c>
      <c r="AE75" s="51" t="s">
        <v>7</v>
      </c>
      <c r="AF75" s="77" t="str">
        <f>IF(MAX(V75:Z75)&gt;0,IF(AF$3=1,$B$3,IF(AF$3=2,$C$3,$D$3)),IF(AF$3=1,$E$3,IF(AF$3=2,$F$3,$G$3)))</f>
        <v>DATA</v>
      </c>
    </row>
    <row r="76" spans="1:32" ht="15.75" thickTop="1" thickBot="1" x14ac:dyDescent="0.25">
      <c r="A76" s="52" t="str">
        <f>[1]CODES!$E1187</f>
        <v>15</v>
      </c>
      <c r="B76" s="52">
        <f>[1]CODES!$A1187</f>
        <v>686</v>
      </c>
      <c r="C76" s="78" t="str">
        <f>IF($AF$3=1,[1]CODES!$B1187,IF($AF$3=2,[1]CODES!$C1187,[1]CODES!$D1187))</f>
        <v>Senegal</v>
      </c>
      <c r="D76" s="54" t="str">
        <f>IF(AC76="","","(*)")</f>
        <v/>
      </c>
      <c r="E76" s="55" t="s">
        <v>7</v>
      </c>
      <c r="F76" s="55" t="s">
        <v>7</v>
      </c>
      <c r="G76" s="55" t="s">
        <v>7</v>
      </c>
      <c r="H76" s="55" t="s">
        <v>7</v>
      </c>
      <c r="I76" s="55" t="s">
        <v>7</v>
      </c>
      <c r="J76" s="55" t="s">
        <v>7</v>
      </c>
      <c r="K76" s="55" t="s">
        <v>7</v>
      </c>
      <c r="L76" s="55" t="s">
        <v>7</v>
      </c>
      <c r="M76" s="55" t="s">
        <v>7</v>
      </c>
      <c r="N76" s="55" t="s">
        <v>7</v>
      </c>
      <c r="O76" s="55" t="s">
        <v>7</v>
      </c>
      <c r="P76" s="55" t="s">
        <v>7</v>
      </c>
      <c r="Q76" s="55" t="s">
        <v>7</v>
      </c>
      <c r="R76" s="55" t="s">
        <v>7</v>
      </c>
      <c r="S76" s="55" t="s">
        <v>7</v>
      </c>
      <c r="T76" s="55" t="s">
        <v>7</v>
      </c>
      <c r="U76" s="55">
        <v>274</v>
      </c>
      <c r="V76" s="55">
        <v>411</v>
      </c>
      <c r="W76" s="55">
        <v>384</v>
      </c>
      <c r="X76" s="55">
        <v>433</v>
      </c>
      <c r="Y76" s="55">
        <v>393</v>
      </c>
      <c r="Z76" s="55"/>
      <c r="AA76" s="49" t="str">
        <f>IF(N(Z76)=0,"",Z76/Z$8*100)</f>
        <v/>
      </c>
      <c r="AB76" s="49" t="str">
        <f>IF(OR(N(Z76)=0,N(Y76)=0),"",Z76/Y76*100-100)</f>
        <v/>
      </c>
      <c r="AC76" s="51" t="s">
        <v>7</v>
      </c>
      <c r="AD76" s="51" t="s">
        <v>7</v>
      </c>
      <c r="AE76" s="51" t="s">
        <v>7</v>
      </c>
      <c r="AF76" s="77" t="str">
        <f>IF(MAX(V76:Z76)&gt;0,IF(AF$3=1,$B$3,IF(AF$3=2,$C$3,$D$3)),IF(AF$3=1,$E$3,IF(AF$3=2,$F$3,$G$3)))</f>
        <v>DATA</v>
      </c>
    </row>
    <row r="77" spans="1:32" ht="15.75" thickTop="1" thickBot="1" x14ac:dyDescent="0.25">
      <c r="A77" s="52" t="str">
        <f>[1]CODES!$E1188</f>
        <v>15</v>
      </c>
      <c r="B77" s="52">
        <f>[1]CODES!$A1188</f>
        <v>694</v>
      </c>
      <c r="C77" s="78" t="str">
        <f>IF($AF$3=1,[1]CODES!$B1188,IF($AF$3=2,[1]CODES!$C1188,[1]CODES!$D1188))</f>
        <v>Sierra Leone</v>
      </c>
      <c r="D77" s="54" t="str">
        <f>IF(AC77="","","(*)")</f>
        <v/>
      </c>
      <c r="E77" s="55" t="s">
        <v>7</v>
      </c>
      <c r="F77" s="55" t="s">
        <v>7</v>
      </c>
      <c r="G77" s="55" t="s">
        <v>7</v>
      </c>
      <c r="H77" s="55" t="s">
        <v>7</v>
      </c>
      <c r="I77" s="55" t="s">
        <v>7</v>
      </c>
      <c r="J77" s="55" t="s">
        <v>7</v>
      </c>
      <c r="K77" s="55" t="s">
        <v>7</v>
      </c>
      <c r="L77" s="55" t="s">
        <v>7</v>
      </c>
      <c r="M77" s="55" t="s">
        <v>7</v>
      </c>
      <c r="N77" s="55" t="s">
        <v>7</v>
      </c>
      <c r="O77" s="55" t="s">
        <v>7</v>
      </c>
      <c r="P77" s="55" t="s">
        <v>7</v>
      </c>
      <c r="Q77" s="55" t="s">
        <v>7</v>
      </c>
      <c r="R77" s="55" t="s">
        <v>7</v>
      </c>
      <c r="S77" s="55" t="s">
        <v>7</v>
      </c>
      <c r="T77" s="55" t="s">
        <v>7</v>
      </c>
      <c r="U77" s="55">
        <v>552</v>
      </c>
      <c r="V77" s="55">
        <v>617</v>
      </c>
      <c r="W77" s="55">
        <v>487</v>
      </c>
      <c r="X77" s="55">
        <v>476</v>
      </c>
      <c r="Y77" s="55">
        <v>443</v>
      </c>
      <c r="Z77" s="55"/>
      <c r="AA77" s="49" t="str">
        <f>IF(N(Z77)=0,"",Z77/Z$8*100)</f>
        <v/>
      </c>
      <c r="AB77" s="49" t="str">
        <f>IF(OR(N(Z77)=0,N(Y77)=0),"",Z77/Y77*100-100)</f>
        <v/>
      </c>
      <c r="AC77" s="51" t="s">
        <v>7</v>
      </c>
      <c r="AD77" s="51" t="s">
        <v>7</v>
      </c>
      <c r="AE77" s="51" t="s">
        <v>7</v>
      </c>
      <c r="AF77" s="77" t="str">
        <f>IF(MAX(V77:Z77)&gt;0,IF(AF$3=1,$B$3,IF(AF$3=2,$C$3,$D$3)),IF(AF$3=1,$E$3,IF(AF$3=2,$F$3,$G$3)))</f>
        <v>DATA</v>
      </c>
    </row>
    <row r="78" spans="1:32" ht="15.75" thickTop="1" thickBot="1" x14ac:dyDescent="0.25">
      <c r="A78" s="52" t="str">
        <f>[1]CODES!$E1189</f>
        <v>15</v>
      </c>
      <c r="B78" s="52">
        <f>[1]CODES!$A1189</f>
        <v>768</v>
      </c>
      <c r="C78" s="78" t="str">
        <f>IF($AF$3=1,[1]CODES!$B1189,IF($AF$3=2,[1]CODES!$C1189,[1]CODES!$D1189))</f>
        <v>Togo</v>
      </c>
      <c r="D78" s="54" t="str">
        <f>IF(AC78="","","(*)")</f>
        <v/>
      </c>
      <c r="E78" s="55" t="s">
        <v>7</v>
      </c>
      <c r="F78" s="55" t="s">
        <v>7</v>
      </c>
      <c r="G78" s="55" t="s">
        <v>7</v>
      </c>
      <c r="H78" s="55" t="s">
        <v>7</v>
      </c>
      <c r="I78" s="55" t="s">
        <v>7</v>
      </c>
      <c r="J78" s="55" t="s">
        <v>7</v>
      </c>
      <c r="K78" s="55" t="s">
        <v>7</v>
      </c>
      <c r="L78" s="55" t="s">
        <v>7</v>
      </c>
      <c r="M78" s="55" t="s">
        <v>7</v>
      </c>
      <c r="N78" s="55" t="s">
        <v>7</v>
      </c>
      <c r="O78" s="55" t="s">
        <v>7</v>
      </c>
      <c r="P78" s="55" t="s">
        <v>7</v>
      </c>
      <c r="Q78" s="55" t="s">
        <v>7</v>
      </c>
      <c r="R78" s="55" t="s">
        <v>7</v>
      </c>
      <c r="S78" s="55" t="s">
        <v>7</v>
      </c>
      <c r="T78" s="55" t="s">
        <v>7</v>
      </c>
      <c r="U78" s="55">
        <v>84</v>
      </c>
      <c r="V78" s="55">
        <v>90</v>
      </c>
      <c r="W78" s="55">
        <v>91</v>
      </c>
      <c r="X78" s="55">
        <v>101</v>
      </c>
      <c r="Y78" s="55">
        <v>131</v>
      </c>
      <c r="Z78" s="55"/>
      <c r="AA78" s="49" t="str">
        <f>IF(N(Z78)=0,"",Z78/Z$8*100)</f>
        <v/>
      </c>
      <c r="AB78" s="49" t="str">
        <f>IF(OR(N(Z78)=0,N(Y78)=0),"",Z78/Y78*100-100)</f>
        <v/>
      </c>
      <c r="AC78" s="51" t="s">
        <v>7</v>
      </c>
      <c r="AD78" s="51" t="s">
        <v>7</v>
      </c>
      <c r="AE78" s="51" t="s">
        <v>7</v>
      </c>
      <c r="AF78" s="77" t="str">
        <f>IF(MAX(V78:Z78)&gt;0,IF(AF$3=1,$B$3,IF(AF$3=2,$C$3,$D$3)),IF(AF$3=1,$E$3,IF(AF$3=2,$F$3,$G$3)))</f>
        <v>DATA</v>
      </c>
    </row>
    <row r="79" spans="1:32" ht="15.75" thickTop="1" thickBot="1" x14ac:dyDescent="0.25">
      <c r="A79" s="52" t="str">
        <f>[1]CODES!$E1190</f>
        <v>15</v>
      </c>
      <c r="B79" s="52">
        <f>[1]CODES!$A1190</f>
        <v>909</v>
      </c>
      <c r="C79" s="78" t="str">
        <f>IF($AF$3=1,[1]CODES!$B1190,IF($AF$3=2,[1]CODES!$C1190,[1]CODES!$D1190))</f>
        <v>Other countries of West Africa</v>
      </c>
      <c r="D79" s="54" t="str">
        <f>IF(AC79="","","(*)")</f>
        <v/>
      </c>
      <c r="E79" s="55" t="s">
        <v>7</v>
      </c>
      <c r="F79" s="55" t="s">
        <v>7</v>
      </c>
      <c r="G79" s="55" t="s">
        <v>7</v>
      </c>
      <c r="H79" s="55" t="s">
        <v>7</v>
      </c>
      <c r="I79" s="55" t="s">
        <v>7</v>
      </c>
      <c r="J79" s="55" t="s">
        <v>7</v>
      </c>
      <c r="K79" s="55" t="s">
        <v>7</v>
      </c>
      <c r="L79" s="55" t="s">
        <v>7</v>
      </c>
      <c r="M79" s="55" t="s">
        <v>7</v>
      </c>
      <c r="N79" s="55" t="s">
        <v>7</v>
      </c>
      <c r="O79" s="55" t="s">
        <v>7</v>
      </c>
      <c r="P79" s="55" t="s">
        <v>7</v>
      </c>
      <c r="Q79" s="55" t="s">
        <v>7</v>
      </c>
      <c r="R79" s="55" t="s">
        <v>7</v>
      </c>
      <c r="S79" s="55" t="s">
        <v>7</v>
      </c>
      <c r="T79" s="55" t="s">
        <v>7</v>
      </c>
      <c r="U79" s="55" t="s">
        <v>7</v>
      </c>
      <c r="V79" s="55" t="s">
        <v>7</v>
      </c>
      <c r="W79" s="55" t="s">
        <v>7</v>
      </c>
      <c r="X79" s="55"/>
      <c r="Y79" s="55"/>
      <c r="Z79" s="55"/>
      <c r="AA79" s="49" t="str">
        <f>IF(N(Z79)=0,"",Z79/Z$8*100)</f>
        <v/>
      </c>
      <c r="AB79" s="49" t="str">
        <f>IF(OR(N(Z79)=0,N(Y79)=0),"",Z79/Y79*100-100)</f>
        <v/>
      </c>
      <c r="AC79" s="51" t="s">
        <v>7</v>
      </c>
      <c r="AD79" s="51" t="s">
        <v>7</v>
      </c>
      <c r="AE79" s="51" t="s">
        <v>7</v>
      </c>
      <c r="AF79" s="77" t="str">
        <f>IF(MAX(V79:Z79)&gt;0,IF(AF$3=1,$B$3,IF(AF$3=2,$C$3,$D$3)),IF(AF$3=1,$E$3,IF(AF$3=2,$F$3,$G$3)))</f>
        <v>NO DATA</v>
      </c>
    </row>
    <row r="80" spans="1:32" ht="15.75" thickTop="1" thickBot="1" x14ac:dyDescent="0.25">
      <c r="A80" s="52" t="str">
        <f>[1]CODES!$E1191</f>
        <v>15</v>
      </c>
      <c r="B80" s="52">
        <f>[1]CODES!$A1191</f>
        <v>910</v>
      </c>
      <c r="C80" s="78" t="str">
        <f>IF($AF$3=1,[1]CODES!$B1191,IF($AF$3=2,[1]CODES!$C1191,[1]CODES!$D1191))</f>
        <v>All countries of West Africa</v>
      </c>
      <c r="D80" s="54" t="str">
        <f>IF(AC80="","","(*)")</f>
        <v/>
      </c>
      <c r="E80" s="55" t="s">
        <v>7</v>
      </c>
      <c r="F80" s="55" t="s">
        <v>7</v>
      </c>
      <c r="G80" s="55" t="s">
        <v>7</v>
      </c>
      <c r="H80" s="55" t="s">
        <v>7</v>
      </c>
      <c r="I80" s="55" t="s">
        <v>7</v>
      </c>
      <c r="J80" s="55" t="s">
        <v>7</v>
      </c>
      <c r="K80" s="55" t="s">
        <v>7</v>
      </c>
      <c r="L80" s="55" t="s">
        <v>7</v>
      </c>
      <c r="M80" s="55" t="s">
        <v>7</v>
      </c>
      <c r="N80" s="55" t="s">
        <v>7</v>
      </c>
      <c r="O80" s="55" t="s">
        <v>7</v>
      </c>
      <c r="P80" s="55" t="s">
        <v>7</v>
      </c>
      <c r="Q80" s="55" t="s">
        <v>7</v>
      </c>
      <c r="R80" s="55" t="s">
        <v>7</v>
      </c>
      <c r="S80" s="55" t="s">
        <v>7</v>
      </c>
      <c r="T80" s="55" t="s">
        <v>7</v>
      </c>
      <c r="U80" s="55" t="s">
        <v>7</v>
      </c>
      <c r="V80" s="55" t="s">
        <v>7</v>
      </c>
      <c r="W80" s="55" t="s">
        <v>7</v>
      </c>
      <c r="X80" s="55"/>
      <c r="Y80" s="55"/>
      <c r="Z80" s="55"/>
      <c r="AA80" s="49" t="str">
        <f>IF(N(Z80)=0,"",Z80/Z$8*100)</f>
        <v/>
      </c>
      <c r="AB80" s="49" t="str">
        <f>IF(OR(N(Z80)=0,N(Y80)=0),"",Z80/Y80*100-100)</f>
        <v/>
      </c>
      <c r="AC80" s="51" t="s">
        <v>7</v>
      </c>
      <c r="AD80" s="51" t="s">
        <v>7</v>
      </c>
      <c r="AE80" s="51" t="s">
        <v>7</v>
      </c>
      <c r="AF80" s="77" t="str">
        <f>IF(MAX(V80:Z80)&gt;0,IF(AF$3=1,$B$3,IF(AF$3=2,$C$3,$D$3)),IF(AF$3=1,$E$3,IF(AF$3=2,$F$3,$G$3)))</f>
        <v>NO DATA</v>
      </c>
    </row>
    <row r="81" spans="1:32" ht="16.5" thickTop="1" thickBot="1" x14ac:dyDescent="0.25">
      <c r="A81" s="38" t="str">
        <f>[1]CODES!$E1192</f>
        <v>16</v>
      </c>
      <c r="B81" s="38">
        <f>[1]CODES!$A1192</f>
        <v>16000</v>
      </c>
      <c r="C81" s="82" t="str">
        <f>IF($AF$3=1,[1]CODES!$B1192,IF($AF$3=2,[1]CODES!$C1192,[1]CODES!$D1192))</f>
        <v>OTHER AFRICA</v>
      </c>
      <c r="D81" s="40" t="str">
        <f>IF(AC81="","","(*)")</f>
        <v/>
      </c>
      <c r="E81" s="85">
        <f>SUM(E82:E83)</f>
        <v>11506</v>
      </c>
      <c r="F81" s="85">
        <f>SUM(F82:F83)</f>
        <v>6179</v>
      </c>
      <c r="G81" s="85">
        <f>SUM(G82:G83)</f>
        <v>8179</v>
      </c>
      <c r="H81" s="85">
        <f>SUM(H82:H83)</f>
        <v>10801</v>
      </c>
      <c r="I81" s="85">
        <f>SUM(I82:I83)</f>
        <v>9780</v>
      </c>
      <c r="J81" s="85">
        <f>SUM(J82:J83)</f>
        <v>10354</v>
      </c>
      <c r="K81" s="85">
        <f>SUM(K82:K83)</f>
        <v>18198</v>
      </c>
      <c r="L81" s="85">
        <f>SUM(L82:L83)</f>
        <v>22684</v>
      </c>
      <c r="M81" s="85">
        <f>SUM(M82:M83)</f>
        <v>25541</v>
      </c>
      <c r="N81" s="85">
        <f>SUM(N82:N83)</f>
        <v>40446</v>
      </c>
      <c r="O81" s="85">
        <f>SUM(O82:O83)</f>
        <v>45124</v>
      </c>
      <c r="P81" s="85">
        <f>SUM(P82:P83)</f>
        <v>49933</v>
      </c>
      <c r="Q81" s="85">
        <f>SUM(Q82:Q83)</f>
        <v>66378</v>
      </c>
      <c r="R81" s="85">
        <f>SUM(R82:R83)</f>
        <v>97028</v>
      </c>
      <c r="S81" s="85">
        <f>SUM(S82:S83)</f>
        <v>73514</v>
      </c>
      <c r="T81" s="85">
        <f>SUM(T82:T83)</f>
        <v>97442</v>
      </c>
      <c r="U81" s="85">
        <f>SUM(U82:U83)</f>
        <v>0</v>
      </c>
      <c r="V81" s="85">
        <f>SUM(V82:V83)</f>
        <v>0</v>
      </c>
      <c r="W81" s="85">
        <f>SUM(W82:W83)</f>
        <v>0</v>
      </c>
      <c r="X81" s="85">
        <f>SUM(X82:X83)</f>
        <v>0</v>
      </c>
      <c r="Y81" s="85">
        <f>SUM(Y82:Y83)</f>
        <v>0</v>
      </c>
      <c r="Z81" s="85">
        <f>SUM(Z82:Z83)</f>
        <v>0</v>
      </c>
      <c r="AA81" s="84" t="str">
        <f>IF(N(Z81)=0,"",Z81/Z$8*100)</f>
        <v/>
      </c>
      <c r="AB81" s="84" t="str">
        <f>IF(OR(N(Z81)=0,N(Y81)=0),"",Z81/Y81*100-100)</f>
        <v/>
      </c>
      <c r="AC81" s="83" t="s">
        <v>7</v>
      </c>
      <c r="AD81" s="83" t="s">
        <v>7</v>
      </c>
      <c r="AE81" s="83" t="s">
        <v>7</v>
      </c>
      <c r="AF81" s="79" t="str">
        <f>IF(MAX(V81:Z81)&gt;0,IF(AF$3=1,$B$3,IF(AF$3=2,$C$3,$D$3)),IF(AF$3=1,$E$3,IF(AF$3=2,$F$3,$G$3)))</f>
        <v>NO DATA</v>
      </c>
    </row>
    <row r="82" spans="1:32" ht="15.75" thickTop="1" thickBot="1" x14ac:dyDescent="0.25">
      <c r="A82" s="52" t="str">
        <f>[1]CODES!$E1193</f>
        <v>16</v>
      </c>
      <c r="B82" s="52">
        <f>[1]CODES!$A1193</f>
        <v>911</v>
      </c>
      <c r="C82" s="78" t="str">
        <f>IF($AF$3=1,[1]CODES!$B1193,IF($AF$3=2,[1]CODES!$C1193,[1]CODES!$D1193))</f>
        <v>Other countries of Africa</v>
      </c>
      <c r="D82" s="54" t="str">
        <f>IF(AC82="","","(*)")</f>
        <v/>
      </c>
      <c r="E82" s="55">
        <v>11506</v>
      </c>
      <c r="F82" s="55">
        <v>6179</v>
      </c>
      <c r="G82" s="55">
        <v>8179</v>
      </c>
      <c r="H82" s="55">
        <v>10801</v>
      </c>
      <c r="I82" s="55">
        <v>9780</v>
      </c>
      <c r="J82" s="55">
        <v>10354</v>
      </c>
      <c r="K82" s="55">
        <v>18198</v>
      </c>
      <c r="L82" s="55">
        <v>22684</v>
      </c>
      <c r="M82" s="55">
        <v>25541</v>
      </c>
      <c r="N82" s="55">
        <v>40446</v>
      </c>
      <c r="O82" s="55">
        <v>45124</v>
      </c>
      <c r="P82" s="55">
        <v>49933</v>
      </c>
      <c r="Q82" s="55">
        <v>66378</v>
      </c>
      <c r="R82" s="55">
        <v>97028</v>
      </c>
      <c r="S82" s="55">
        <v>73514</v>
      </c>
      <c r="T82" s="55">
        <v>97442</v>
      </c>
      <c r="U82" s="55"/>
      <c r="V82" s="55"/>
      <c r="W82" s="55"/>
      <c r="X82" s="55"/>
      <c r="Y82" s="55"/>
      <c r="Z82" s="55"/>
      <c r="AA82" s="49" t="str">
        <f>IF(N(Z82)=0,"",Z82/Z$8*100)</f>
        <v/>
      </c>
      <c r="AB82" s="49" t="str">
        <f>IF(OR(N(Z82)=0,N(Y82)=0),"",Z82/Y82*100-100)</f>
        <v/>
      </c>
      <c r="AC82" s="51" t="s">
        <v>7</v>
      </c>
      <c r="AD82" s="51" t="s">
        <v>7</v>
      </c>
      <c r="AE82" s="51" t="s">
        <v>7</v>
      </c>
      <c r="AF82" s="79" t="str">
        <f>IF(MAX(V82:Z82)&gt;0,IF(AF$3=1,$B$3,IF(AF$3=2,$C$3,$D$3)),IF(AF$3=1,$E$3,IF(AF$3=2,$F$3,$G$3)))</f>
        <v>NO DATA</v>
      </c>
    </row>
    <row r="83" spans="1:32" ht="15.75" thickTop="1" thickBot="1" x14ac:dyDescent="0.25">
      <c r="A83" s="52" t="str">
        <f>[1]CODES!$E1194</f>
        <v>16</v>
      </c>
      <c r="B83" s="52">
        <f>[1]CODES!$A1194</f>
        <v>912</v>
      </c>
      <c r="C83" s="78" t="str">
        <f>IF($AF$3=1,[1]CODES!$B1194,IF($AF$3=2,[1]CODES!$C1194,[1]CODES!$D1194))</f>
        <v>All countries of Africa</v>
      </c>
      <c r="D83" s="54" t="str">
        <f>IF(AC83="","","(*)")</f>
        <v/>
      </c>
      <c r="E83" s="55" t="s">
        <v>7</v>
      </c>
      <c r="F83" s="55" t="s">
        <v>7</v>
      </c>
      <c r="G83" s="55" t="s">
        <v>7</v>
      </c>
      <c r="H83" s="55" t="s">
        <v>7</v>
      </c>
      <c r="I83" s="55" t="s">
        <v>7</v>
      </c>
      <c r="J83" s="55" t="s">
        <v>7</v>
      </c>
      <c r="K83" s="55" t="s">
        <v>7</v>
      </c>
      <c r="L83" s="55" t="s">
        <v>7</v>
      </c>
      <c r="M83" s="55" t="s">
        <v>7</v>
      </c>
      <c r="N83" s="55" t="s">
        <v>7</v>
      </c>
      <c r="O83" s="55" t="s">
        <v>7</v>
      </c>
      <c r="P83" s="55" t="s">
        <v>7</v>
      </c>
      <c r="Q83" s="55" t="s">
        <v>7</v>
      </c>
      <c r="R83" s="55" t="s">
        <v>7</v>
      </c>
      <c r="S83" s="55" t="s">
        <v>7</v>
      </c>
      <c r="T83" s="55" t="s">
        <v>7</v>
      </c>
      <c r="U83" s="55" t="s">
        <v>7</v>
      </c>
      <c r="V83" s="55" t="s">
        <v>7</v>
      </c>
      <c r="W83" s="55">
        <v>0</v>
      </c>
      <c r="X83" s="55"/>
      <c r="Y83" s="55"/>
      <c r="Z83" s="55"/>
      <c r="AA83" s="49" t="str">
        <f>IF(N(Z83)=0,"",Z83/Z$8*100)</f>
        <v/>
      </c>
      <c r="AB83" s="49" t="str">
        <f>IF(OR(N(Z83)=0,N(Y83)=0),"",Z83/Y83*100-100)</f>
        <v/>
      </c>
      <c r="AC83" s="51" t="s">
        <v>7</v>
      </c>
      <c r="AD83" s="51" t="s">
        <v>7</v>
      </c>
      <c r="AE83" s="51" t="s">
        <v>7</v>
      </c>
      <c r="AF83" s="77" t="str">
        <f>IF(MAX(V83:Z83)&gt;0,IF(AF$3=1,$B$3,IF(AF$3=2,$C$3,$D$3)),IF(AF$3=1,$E$3,IF(AF$3=2,$F$3,$G$3)))</f>
        <v>NO DATA</v>
      </c>
    </row>
    <row r="84" spans="1:32" ht="16.5" thickTop="1" thickBot="1" x14ac:dyDescent="0.25">
      <c r="A84" s="38" t="str">
        <f>[1]CODES!$E1195</f>
        <v>20</v>
      </c>
      <c r="B84" s="38">
        <f>[1]CODES!$A1195</f>
        <v>20000</v>
      </c>
      <c r="C84" s="82" t="str">
        <f>IF($AF$3=1,[1]CODES!$B1195,IF($AF$3=2,[1]CODES!$C1195,[1]CODES!$D1195))</f>
        <v>AMERICAS</v>
      </c>
      <c r="D84" s="40" t="str">
        <f>IF(AC84="","","(*)")</f>
        <v/>
      </c>
      <c r="E84" s="41">
        <f>E85+E119+E129+E139+E156</f>
        <v>10675</v>
      </c>
      <c r="F84" s="41">
        <f>F85+F119+F129+F139+F156</f>
        <v>12535</v>
      </c>
      <c r="G84" s="41">
        <f>G85+G119+G129+G139+G156</f>
        <v>13857</v>
      </c>
      <c r="H84" s="41">
        <f>H85+H119+H129+H139+H156</f>
        <v>14550</v>
      </c>
      <c r="I84" s="41">
        <f>I85+I119+I129+I139+I156</f>
        <v>12898</v>
      </c>
      <c r="J84" s="41">
        <f>J85+J119+J129+J139+J156</f>
        <v>11947</v>
      </c>
      <c r="K84" s="41">
        <f>K85+K119+K129+K139+K156</f>
        <v>12922</v>
      </c>
      <c r="L84" s="41">
        <f>L85+L119+L129+L139+L156</f>
        <v>14785</v>
      </c>
      <c r="M84" s="41">
        <f>M85+M119+M129+M139+M156</f>
        <v>16409</v>
      </c>
      <c r="N84" s="41">
        <f>N85+N119+N129+N139+N156</f>
        <v>23438</v>
      </c>
      <c r="O84" s="41">
        <f>O85+O119+O129+O139+O156</f>
        <v>28557</v>
      </c>
      <c r="P84" s="41">
        <f>P85+P119+P129+P139+P156</f>
        <v>35749</v>
      </c>
      <c r="Q84" s="41">
        <f>Q85+Q119+Q129+Q139+Q156</f>
        <v>42388</v>
      </c>
      <c r="R84" s="41">
        <f>R85+R119+R129+R139+R156</f>
        <v>53950</v>
      </c>
      <c r="S84" s="41">
        <f>S85+S119+S129+S139+S156</f>
        <v>47065</v>
      </c>
      <c r="T84" s="41">
        <f>T85+T119+T129+T139+T156</f>
        <v>65175</v>
      </c>
      <c r="U84" s="41">
        <f>U85+U119+U129+U139+U156</f>
        <v>62938</v>
      </c>
      <c r="V84" s="41">
        <f>V85+V119+V129+V139+V156</f>
        <v>70412</v>
      </c>
      <c r="W84" s="41">
        <f>W85+W119+W129+W139+W156</f>
        <v>73243</v>
      </c>
      <c r="X84" s="41">
        <f>X85+X119+X129+X139+X156</f>
        <v>76705</v>
      </c>
      <c r="Y84" s="41">
        <f>Y85+Y119+Y129+Y139+Y156</f>
        <v>61598</v>
      </c>
      <c r="Z84" s="41">
        <f>Z85+Z119+Z129+Z139+Z156</f>
        <v>0</v>
      </c>
      <c r="AA84" s="81" t="str">
        <f>IF(N(Z84)=0,"",Z84/Z$8*100)</f>
        <v/>
      </c>
      <c r="AB84" s="81" t="str">
        <f>IF(OR(N(Z84)=0,N(Y84)=0),"",Z84/Y84*100-100)</f>
        <v/>
      </c>
      <c r="AC84" s="80" t="s">
        <v>7</v>
      </c>
      <c r="AD84" s="80" t="s">
        <v>7</v>
      </c>
      <c r="AE84" s="80" t="s">
        <v>7</v>
      </c>
      <c r="AF84" s="79" t="str">
        <f>IF(MAX(V84:Z84)&gt;0,IF(AF$3=1,$B$3,IF(AF$3=2,$C$3,$D$3)),IF(AF$3=1,$E$3,IF(AF$3=2,$F$3,$G$3)))</f>
        <v>DATA</v>
      </c>
    </row>
    <row r="85" spans="1:32" ht="16.5" thickTop="1" thickBot="1" x14ac:dyDescent="0.25">
      <c r="A85" s="38" t="str">
        <f>[1]CODES!$E1196</f>
        <v>21</v>
      </c>
      <c r="B85" s="38">
        <f>[1]CODES!$A1196</f>
        <v>21000</v>
      </c>
      <c r="C85" s="86" t="str">
        <f>IF($AF$3=1,[1]CODES!$B1196,IF($AF$3=2,[1]CODES!$C1196,[1]CODES!$D1196))</f>
        <v>CARIBBEAN</v>
      </c>
      <c r="D85" s="40" t="str">
        <f>IF(AC85="","","(*)")</f>
        <v/>
      </c>
      <c r="E85" s="85">
        <f>SUM(E86:E118)</f>
        <v>0</v>
      </c>
      <c r="F85" s="85">
        <f>SUM(F86:F118)</f>
        <v>0</v>
      </c>
      <c r="G85" s="85">
        <f>SUM(G86:G118)</f>
        <v>0</v>
      </c>
      <c r="H85" s="85">
        <f>SUM(H86:H118)</f>
        <v>0</v>
      </c>
      <c r="I85" s="85">
        <f>SUM(I86:I118)</f>
        <v>0</v>
      </c>
      <c r="J85" s="85">
        <f>SUM(J86:J118)</f>
        <v>0</v>
      </c>
      <c r="K85" s="85">
        <f>SUM(K86:K118)</f>
        <v>0</v>
      </c>
      <c r="L85" s="85">
        <f>SUM(L86:L118)</f>
        <v>0</v>
      </c>
      <c r="M85" s="85">
        <f>SUM(M86:M118)</f>
        <v>0</v>
      </c>
      <c r="N85" s="85">
        <f>SUM(N86:N118)</f>
        <v>0</v>
      </c>
      <c r="O85" s="85">
        <f>SUM(O86:O118)</f>
        <v>0</v>
      </c>
      <c r="P85" s="85">
        <f>SUM(P86:P118)</f>
        <v>0</v>
      </c>
      <c r="Q85" s="85">
        <f>SUM(Q86:Q118)</f>
        <v>0</v>
      </c>
      <c r="R85" s="85">
        <f>SUM(R86:R118)</f>
        <v>0</v>
      </c>
      <c r="S85" s="85">
        <f>SUM(S86:S118)</f>
        <v>0</v>
      </c>
      <c r="T85" s="85">
        <f>SUM(T86:T118)</f>
        <v>0</v>
      </c>
      <c r="U85" s="85">
        <f>SUM(U86:U118)</f>
        <v>3622</v>
      </c>
      <c r="V85" s="85">
        <f>SUM(V86:V118)</f>
        <v>1179</v>
      </c>
      <c r="W85" s="85">
        <f>SUM(W86:W118)</f>
        <v>768</v>
      </c>
      <c r="X85" s="85">
        <f>SUM(X86:X118)</f>
        <v>1839</v>
      </c>
      <c r="Y85" s="85">
        <f>SUM(Y86:Y118)</f>
        <v>888</v>
      </c>
      <c r="Z85" s="85">
        <f>SUM(Z86:Z118)</f>
        <v>0</v>
      </c>
      <c r="AA85" s="84" t="str">
        <f>IF(N(Z85)=0,"",Z85/Z$8*100)</f>
        <v/>
      </c>
      <c r="AB85" s="84" t="str">
        <f>IF(OR(N(Z85)=0,N(Y85)=0),"",Z85/Y85*100-100)</f>
        <v/>
      </c>
      <c r="AC85" s="83" t="s">
        <v>7</v>
      </c>
      <c r="AD85" s="83" t="s">
        <v>7</v>
      </c>
      <c r="AE85" s="83" t="s">
        <v>7</v>
      </c>
      <c r="AF85" s="77" t="str">
        <f>IF(MAX(V85:Z85)&gt;0,IF(AF$3=1,$B$3,IF(AF$3=2,$C$3,$D$3)),IF(AF$3=1,$E$3,IF(AF$3=2,$F$3,$G$3)))</f>
        <v>DATA</v>
      </c>
    </row>
    <row r="86" spans="1:32" ht="15.75" thickTop="1" thickBot="1" x14ac:dyDescent="0.25">
      <c r="A86" s="52" t="str">
        <f>[1]CODES!$E1197</f>
        <v>21</v>
      </c>
      <c r="B86" s="52">
        <f>[1]CODES!$A1197</f>
        <v>660</v>
      </c>
      <c r="C86" s="78" t="str">
        <f>IF($AF$3=1,[1]CODES!$B1197,IF($AF$3=2,[1]CODES!$C1197,[1]CODES!$D1197))</f>
        <v>Anguilla</v>
      </c>
      <c r="D86" s="54" t="str">
        <f>IF(AC86="","","(*)")</f>
        <v/>
      </c>
      <c r="E86" s="55" t="s">
        <v>7</v>
      </c>
      <c r="F86" s="55" t="s">
        <v>7</v>
      </c>
      <c r="G86" s="55" t="s">
        <v>7</v>
      </c>
      <c r="H86" s="55" t="s">
        <v>7</v>
      </c>
      <c r="I86" s="55" t="s">
        <v>7</v>
      </c>
      <c r="J86" s="55" t="s">
        <v>7</v>
      </c>
      <c r="K86" s="55" t="s">
        <v>7</v>
      </c>
      <c r="L86" s="55" t="s">
        <v>7</v>
      </c>
      <c r="M86" s="55" t="s">
        <v>7</v>
      </c>
      <c r="N86" s="55" t="s">
        <v>7</v>
      </c>
      <c r="O86" s="55" t="s">
        <v>7</v>
      </c>
      <c r="P86" s="55" t="s">
        <v>7</v>
      </c>
      <c r="Q86" s="55" t="s">
        <v>7</v>
      </c>
      <c r="R86" s="55" t="s">
        <v>7</v>
      </c>
      <c r="S86" s="55" t="s">
        <v>7</v>
      </c>
      <c r="T86" s="55" t="s">
        <v>7</v>
      </c>
      <c r="U86" s="55">
        <v>1</v>
      </c>
      <c r="V86" s="55">
        <v>1</v>
      </c>
      <c r="W86" s="55" t="s">
        <v>7</v>
      </c>
      <c r="X86" s="55">
        <v>2</v>
      </c>
      <c r="Y86" s="55">
        <v>2</v>
      </c>
      <c r="Z86" s="55"/>
      <c r="AA86" s="49" t="str">
        <f>IF(N(Z86)=0,"",Z86/Z$8*100)</f>
        <v/>
      </c>
      <c r="AB86" s="49" t="str">
        <f>IF(OR(N(Z86)=0,N(Y86)=0),"",Z86/Y86*100-100)</f>
        <v/>
      </c>
      <c r="AC86" s="51" t="s">
        <v>7</v>
      </c>
      <c r="AD86" s="51" t="s">
        <v>7</v>
      </c>
      <c r="AE86" s="51" t="s">
        <v>7</v>
      </c>
      <c r="AF86" s="77" t="str">
        <f>IF(MAX(V86:Z86)&gt;0,IF(AF$3=1,$B$3,IF(AF$3=2,$C$3,$D$3)),IF(AF$3=1,$E$3,IF(AF$3=2,$F$3,$G$3)))</f>
        <v>DATA</v>
      </c>
    </row>
    <row r="87" spans="1:32" ht="15.75" thickTop="1" thickBot="1" x14ac:dyDescent="0.25">
      <c r="A87" s="52" t="str">
        <f>[1]CODES!$E1198</f>
        <v>21</v>
      </c>
      <c r="B87" s="52">
        <f>[1]CODES!$A1198</f>
        <v>28</v>
      </c>
      <c r="C87" s="78" t="str">
        <f>IF($AF$3=1,[1]CODES!$B1198,IF($AF$3=2,[1]CODES!$C1198,[1]CODES!$D1198))</f>
        <v>Antigua and Barbuda</v>
      </c>
      <c r="D87" s="54" t="str">
        <f>IF(AC87="","","(*)")</f>
        <v/>
      </c>
      <c r="E87" s="55" t="s">
        <v>7</v>
      </c>
      <c r="F87" s="55" t="s">
        <v>7</v>
      </c>
      <c r="G87" s="55" t="s">
        <v>7</v>
      </c>
      <c r="H87" s="55" t="s">
        <v>7</v>
      </c>
      <c r="I87" s="55" t="s">
        <v>7</v>
      </c>
      <c r="J87" s="55" t="s">
        <v>7</v>
      </c>
      <c r="K87" s="55" t="s">
        <v>7</v>
      </c>
      <c r="L87" s="55" t="s">
        <v>7</v>
      </c>
      <c r="M87" s="55" t="s">
        <v>7</v>
      </c>
      <c r="N87" s="55" t="s">
        <v>7</v>
      </c>
      <c r="O87" s="55" t="s">
        <v>7</v>
      </c>
      <c r="P87" s="55" t="s">
        <v>7</v>
      </c>
      <c r="Q87" s="55" t="s">
        <v>7</v>
      </c>
      <c r="R87" s="55" t="s">
        <v>7</v>
      </c>
      <c r="S87" s="55" t="s">
        <v>7</v>
      </c>
      <c r="T87" s="55" t="s">
        <v>7</v>
      </c>
      <c r="U87" s="55">
        <v>53</v>
      </c>
      <c r="V87" s="55">
        <v>12</v>
      </c>
      <c r="W87" s="55">
        <v>37</v>
      </c>
      <c r="X87" s="55">
        <v>3</v>
      </c>
      <c r="Y87" s="55">
        <v>2</v>
      </c>
      <c r="Z87" s="55"/>
      <c r="AA87" s="49" t="str">
        <f>IF(N(Z87)=0,"",Z87/Z$8*100)</f>
        <v/>
      </c>
      <c r="AB87" s="49" t="str">
        <f>IF(OR(N(Z87)=0,N(Y87)=0),"",Z87/Y87*100-100)</f>
        <v/>
      </c>
      <c r="AC87" s="51" t="s">
        <v>7</v>
      </c>
      <c r="AD87" s="51" t="s">
        <v>7</v>
      </c>
      <c r="AE87" s="51" t="s">
        <v>7</v>
      </c>
      <c r="AF87" s="77" t="str">
        <f>IF(MAX(V87:Z87)&gt;0,IF(AF$3=1,$B$3,IF(AF$3=2,$C$3,$D$3)),IF(AF$3=1,$E$3,IF(AF$3=2,$F$3,$G$3)))</f>
        <v>DATA</v>
      </c>
    </row>
    <row r="88" spans="1:32" ht="15.75" thickTop="1" thickBot="1" x14ac:dyDescent="0.25">
      <c r="A88" s="52" t="str">
        <f>[1]CODES!$E1199</f>
        <v>21</v>
      </c>
      <c r="B88" s="52">
        <f>[1]CODES!$A1199</f>
        <v>533</v>
      </c>
      <c r="C88" s="78" t="str">
        <f>IF($AF$3=1,[1]CODES!$B1199,IF($AF$3=2,[1]CODES!$C1199,[1]CODES!$D1199))</f>
        <v>Aruba</v>
      </c>
      <c r="D88" s="54" t="str">
        <f>IF(AC88="","","(*)")</f>
        <v/>
      </c>
      <c r="E88" s="55" t="s">
        <v>7</v>
      </c>
      <c r="F88" s="55" t="s">
        <v>7</v>
      </c>
      <c r="G88" s="55" t="s">
        <v>7</v>
      </c>
      <c r="H88" s="55" t="s">
        <v>7</v>
      </c>
      <c r="I88" s="55" t="s">
        <v>7</v>
      </c>
      <c r="J88" s="55" t="s">
        <v>7</v>
      </c>
      <c r="K88" s="55" t="s">
        <v>7</v>
      </c>
      <c r="L88" s="55" t="s">
        <v>7</v>
      </c>
      <c r="M88" s="55" t="s">
        <v>7</v>
      </c>
      <c r="N88" s="55" t="s">
        <v>7</v>
      </c>
      <c r="O88" s="55" t="s">
        <v>7</v>
      </c>
      <c r="P88" s="55" t="s">
        <v>7</v>
      </c>
      <c r="Q88" s="55" t="s">
        <v>7</v>
      </c>
      <c r="R88" s="55" t="s">
        <v>7</v>
      </c>
      <c r="S88" s="55" t="s">
        <v>7</v>
      </c>
      <c r="T88" s="55" t="s">
        <v>7</v>
      </c>
      <c r="U88" s="55">
        <v>4</v>
      </c>
      <c r="V88" s="55">
        <v>1</v>
      </c>
      <c r="W88" s="55">
        <v>1</v>
      </c>
      <c r="X88" s="55">
        <v>1</v>
      </c>
      <c r="Y88" s="55">
        <v>1</v>
      </c>
      <c r="Z88" s="55"/>
      <c r="AA88" s="49" t="str">
        <f>IF(N(Z88)=0,"",Z88/Z$8*100)</f>
        <v/>
      </c>
      <c r="AB88" s="49" t="str">
        <f>IF(OR(N(Z88)=0,N(Y88)=0),"",Z88/Y88*100-100)</f>
        <v/>
      </c>
      <c r="AC88" s="51" t="s">
        <v>7</v>
      </c>
      <c r="AD88" s="51" t="s">
        <v>7</v>
      </c>
      <c r="AE88" s="51" t="s">
        <v>7</v>
      </c>
      <c r="AF88" s="77" t="str">
        <f>IF(MAX(V88:Z88)&gt;0,IF(AF$3=1,$B$3,IF(AF$3=2,$C$3,$D$3)),IF(AF$3=1,$E$3,IF(AF$3=2,$F$3,$G$3)))</f>
        <v>DATA</v>
      </c>
    </row>
    <row r="89" spans="1:32" ht="15.75" thickTop="1" thickBot="1" x14ac:dyDescent="0.25">
      <c r="A89" s="52" t="str">
        <f>[1]CODES!$E1200</f>
        <v>21</v>
      </c>
      <c r="B89" s="52">
        <f>[1]CODES!$A1200</f>
        <v>44</v>
      </c>
      <c r="C89" s="78" t="str">
        <f>IF($AF$3=1,[1]CODES!$B1200,IF($AF$3=2,[1]CODES!$C1200,[1]CODES!$D1200))</f>
        <v>Bahamas</v>
      </c>
      <c r="D89" s="54" t="str">
        <f>IF(AC89="","","(*)")</f>
        <v/>
      </c>
      <c r="E89" s="55" t="s">
        <v>7</v>
      </c>
      <c r="F89" s="55" t="s">
        <v>7</v>
      </c>
      <c r="G89" s="55" t="s">
        <v>7</v>
      </c>
      <c r="H89" s="55" t="s">
        <v>7</v>
      </c>
      <c r="I89" s="55" t="s">
        <v>7</v>
      </c>
      <c r="J89" s="55" t="s">
        <v>7</v>
      </c>
      <c r="K89" s="55" t="s">
        <v>7</v>
      </c>
      <c r="L89" s="55" t="s">
        <v>7</v>
      </c>
      <c r="M89" s="55" t="s">
        <v>7</v>
      </c>
      <c r="N89" s="55" t="s">
        <v>7</v>
      </c>
      <c r="O89" s="55" t="s">
        <v>7</v>
      </c>
      <c r="P89" s="55" t="s">
        <v>7</v>
      </c>
      <c r="Q89" s="55" t="s">
        <v>7</v>
      </c>
      <c r="R89" s="55" t="s">
        <v>7</v>
      </c>
      <c r="S89" s="55" t="s">
        <v>7</v>
      </c>
      <c r="T89" s="55" t="s">
        <v>7</v>
      </c>
      <c r="U89" s="55">
        <v>2017</v>
      </c>
      <c r="V89" s="55">
        <v>69</v>
      </c>
      <c r="W89" s="55">
        <v>54</v>
      </c>
      <c r="X89" s="55">
        <v>93</v>
      </c>
      <c r="Y89" s="55">
        <v>118</v>
      </c>
      <c r="Z89" s="55"/>
      <c r="AA89" s="49" t="str">
        <f>IF(N(Z89)=0,"",Z89/Z$8*100)</f>
        <v/>
      </c>
      <c r="AB89" s="49" t="str">
        <f>IF(OR(N(Z89)=0,N(Y89)=0),"",Z89/Y89*100-100)</f>
        <v/>
      </c>
      <c r="AC89" s="51" t="s">
        <v>7</v>
      </c>
      <c r="AD89" s="51" t="s">
        <v>7</v>
      </c>
      <c r="AE89" s="51" t="s">
        <v>7</v>
      </c>
      <c r="AF89" s="77" t="str">
        <f>IF(MAX(V89:Z89)&gt;0,IF(AF$3=1,$B$3,IF(AF$3=2,$C$3,$D$3)),IF(AF$3=1,$E$3,IF(AF$3=2,$F$3,$G$3)))</f>
        <v>DATA</v>
      </c>
    </row>
    <row r="90" spans="1:32" ht="15.75" thickTop="1" thickBot="1" x14ac:dyDescent="0.25">
      <c r="A90" s="52" t="str">
        <f>[1]CODES!$E1201</f>
        <v>21</v>
      </c>
      <c r="B90" s="52">
        <f>[1]CODES!$A1201</f>
        <v>52</v>
      </c>
      <c r="C90" s="78" t="str">
        <f>IF($AF$3=1,[1]CODES!$B1201,IF($AF$3=2,[1]CODES!$C1201,[1]CODES!$D1201))</f>
        <v>Barbados</v>
      </c>
      <c r="D90" s="54" t="str">
        <f>IF(AC90="","","(*)")</f>
        <v/>
      </c>
      <c r="E90" s="55" t="s">
        <v>7</v>
      </c>
      <c r="F90" s="55" t="s">
        <v>7</v>
      </c>
      <c r="G90" s="55" t="s">
        <v>7</v>
      </c>
      <c r="H90" s="55" t="s">
        <v>7</v>
      </c>
      <c r="I90" s="55" t="s">
        <v>7</v>
      </c>
      <c r="J90" s="55" t="s">
        <v>7</v>
      </c>
      <c r="K90" s="55" t="s">
        <v>7</v>
      </c>
      <c r="L90" s="55" t="s">
        <v>7</v>
      </c>
      <c r="M90" s="55" t="s">
        <v>7</v>
      </c>
      <c r="N90" s="55" t="s">
        <v>7</v>
      </c>
      <c r="O90" s="55" t="s">
        <v>7</v>
      </c>
      <c r="P90" s="55" t="s">
        <v>7</v>
      </c>
      <c r="Q90" s="55" t="s">
        <v>7</v>
      </c>
      <c r="R90" s="55" t="s">
        <v>7</v>
      </c>
      <c r="S90" s="55" t="s">
        <v>7</v>
      </c>
      <c r="T90" s="55" t="s">
        <v>7</v>
      </c>
      <c r="U90" s="55">
        <v>223</v>
      </c>
      <c r="V90" s="55">
        <v>4</v>
      </c>
      <c r="W90" s="55">
        <v>17</v>
      </c>
      <c r="X90" s="55">
        <v>17</v>
      </c>
      <c r="Y90" s="55">
        <v>15</v>
      </c>
      <c r="Z90" s="55"/>
      <c r="AA90" s="49" t="str">
        <f>IF(N(Z90)=0,"",Z90/Z$8*100)</f>
        <v/>
      </c>
      <c r="AB90" s="49" t="str">
        <f>IF(OR(N(Z90)=0,N(Y90)=0),"",Z90/Y90*100-100)</f>
        <v/>
      </c>
      <c r="AC90" s="51" t="s">
        <v>7</v>
      </c>
      <c r="AD90" s="51" t="s">
        <v>7</v>
      </c>
      <c r="AE90" s="51" t="s">
        <v>7</v>
      </c>
      <c r="AF90" s="77" t="str">
        <f>IF(MAX(V90:Z90)&gt;0,IF(AF$3=1,$B$3,IF(AF$3=2,$C$3,$D$3)),IF(AF$3=1,$E$3,IF(AF$3=2,$F$3,$G$3)))</f>
        <v>DATA</v>
      </c>
    </row>
    <row r="91" spans="1:32" ht="15.75" thickTop="1" thickBot="1" x14ac:dyDescent="0.25">
      <c r="A91" s="52" t="str">
        <f>[1]CODES!$E1202</f>
        <v>21</v>
      </c>
      <c r="B91" s="52">
        <f>[1]CODES!$A1202</f>
        <v>60</v>
      </c>
      <c r="C91" s="78" t="str">
        <f>IF($AF$3=1,[1]CODES!$B1202,IF($AF$3=2,[1]CODES!$C1202,[1]CODES!$D1202))</f>
        <v>Bermuda</v>
      </c>
      <c r="D91" s="54" t="str">
        <f>IF(AC91="","","(*)")</f>
        <v/>
      </c>
      <c r="E91" s="55" t="s">
        <v>7</v>
      </c>
      <c r="F91" s="55" t="s">
        <v>7</v>
      </c>
      <c r="G91" s="55" t="s">
        <v>7</v>
      </c>
      <c r="H91" s="55" t="s">
        <v>7</v>
      </c>
      <c r="I91" s="55" t="s">
        <v>7</v>
      </c>
      <c r="J91" s="55" t="s">
        <v>7</v>
      </c>
      <c r="K91" s="55" t="s">
        <v>7</v>
      </c>
      <c r="L91" s="55" t="s">
        <v>7</v>
      </c>
      <c r="M91" s="55" t="s">
        <v>7</v>
      </c>
      <c r="N91" s="55" t="s">
        <v>7</v>
      </c>
      <c r="O91" s="55" t="s">
        <v>7</v>
      </c>
      <c r="P91" s="55" t="s">
        <v>7</v>
      </c>
      <c r="Q91" s="55" t="s">
        <v>7</v>
      </c>
      <c r="R91" s="55" t="s">
        <v>7</v>
      </c>
      <c r="S91" s="55" t="s">
        <v>7</v>
      </c>
      <c r="T91" s="55" t="s">
        <v>7</v>
      </c>
      <c r="U91" s="55">
        <v>4</v>
      </c>
      <c r="V91" s="55">
        <v>14</v>
      </c>
      <c r="W91" s="55">
        <v>5</v>
      </c>
      <c r="X91" s="55">
        <v>13</v>
      </c>
      <c r="Y91" s="55">
        <v>1</v>
      </c>
      <c r="Z91" s="55"/>
      <c r="AA91" s="49" t="str">
        <f>IF(N(Z91)=0,"",Z91/Z$8*100)</f>
        <v/>
      </c>
      <c r="AB91" s="49" t="str">
        <f>IF(OR(N(Z91)=0,N(Y91)=0),"",Z91/Y91*100-100)</f>
        <v/>
      </c>
      <c r="AC91" s="51" t="s">
        <v>7</v>
      </c>
      <c r="AD91" s="51" t="s">
        <v>7</v>
      </c>
      <c r="AE91" s="51" t="s">
        <v>7</v>
      </c>
      <c r="AF91" s="77" t="str">
        <f>IF(MAX(V91:Z91)&gt;0,IF(AF$3=1,$B$3,IF(AF$3=2,$C$3,$D$3)),IF(AF$3=1,$E$3,IF(AF$3=2,$F$3,$G$3)))</f>
        <v>DATA</v>
      </c>
    </row>
    <row r="92" spans="1:32" ht="15.75" thickTop="1" thickBot="1" x14ac:dyDescent="0.25">
      <c r="A92" s="52" t="str">
        <f>[1]CODES!$E1203</f>
        <v>21</v>
      </c>
      <c r="B92" s="52">
        <f>[1]CODES!$A1203</f>
        <v>534</v>
      </c>
      <c r="C92" s="78" t="str">
        <f>IF($AF$3=1,[1]CODES!$B1203,IF($AF$3=2,[1]CODES!$C1203,[1]CODES!$D1203))</f>
        <v>Bonaire</v>
      </c>
      <c r="D92" s="54" t="str">
        <f>IF(AC92="","","(*)")</f>
        <v/>
      </c>
      <c r="E92" s="55" t="s">
        <v>7</v>
      </c>
      <c r="F92" s="55" t="s">
        <v>7</v>
      </c>
      <c r="G92" s="55" t="s">
        <v>7</v>
      </c>
      <c r="H92" s="55" t="s">
        <v>7</v>
      </c>
      <c r="I92" s="55" t="s">
        <v>7</v>
      </c>
      <c r="J92" s="55" t="s">
        <v>7</v>
      </c>
      <c r="K92" s="55" t="s">
        <v>7</v>
      </c>
      <c r="L92" s="55" t="s">
        <v>7</v>
      </c>
      <c r="M92" s="55" t="s">
        <v>7</v>
      </c>
      <c r="N92" s="55" t="s">
        <v>7</v>
      </c>
      <c r="O92" s="55" t="s">
        <v>7</v>
      </c>
      <c r="P92" s="55" t="s">
        <v>7</v>
      </c>
      <c r="Q92" s="55" t="s">
        <v>7</v>
      </c>
      <c r="R92" s="55" t="s">
        <v>7</v>
      </c>
      <c r="S92" s="55" t="s">
        <v>7</v>
      </c>
      <c r="T92" s="55" t="s">
        <v>7</v>
      </c>
      <c r="U92" s="55">
        <v>3</v>
      </c>
      <c r="V92" s="55">
        <v>17</v>
      </c>
      <c r="W92" s="55">
        <v>7</v>
      </c>
      <c r="X92" s="55">
        <v>2</v>
      </c>
      <c r="Y92" s="55">
        <v>5</v>
      </c>
      <c r="Z92" s="55"/>
      <c r="AA92" s="49" t="str">
        <f>IF(N(Z92)=0,"",Z92/Z$8*100)</f>
        <v/>
      </c>
      <c r="AB92" s="49" t="str">
        <f>IF(OR(N(Z92)=0,N(Y92)=0),"",Z92/Y92*100-100)</f>
        <v/>
      </c>
      <c r="AC92" s="51" t="s">
        <v>7</v>
      </c>
      <c r="AD92" s="51" t="s">
        <v>7</v>
      </c>
      <c r="AE92" s="51" t="s">
        <v>7</v>
      </c>
      <c r="AF92" s="77" t="str">
        <f>IF(MAX(V92:Z92)&gt;0,IF(AF$3=1,$B$3,IF(AF$3=2,$C$3,$D$3)),IF(AF$3=1,$E$3,IF(AF$3=2,$F$3,$G$3)))</f>
        <v>DATA</v>
      </c>
    </row>
    <row r="93" spans="1:32" ht="15.75" thickTop="1" thickBot="1" x14ac:dyDescent="0.25">
      <c r="A93" s="52" t="str">
        <f>[1]CODES!$E1204</f>
        <v>21</v>
      </c>
      <c r="B93" s="52">
        <f>[1]CODES!$A1204</f>
        <v>92</v>
      </c>
      <c r="C93" s="78" t="str">
        <f>IF($AF$3=1,[1]CODES!$B1204,IF($AF$3=2,[1]CODES!$C1204,[1]CODES!$D1204))</f>
        <v>British Virgin Islands</v>
      </c>
      <c r="D93" s="54" t="str">
        <f>IF(AC93="","","(*)")</f>
        <v/>
      </c>
      <c r="E93" s="55" t="s">
        <v>7</v>
      </c>
      <c r="F93" s="55" t="s">
        <v>7</v>
      </c>
      <c r="G93" s="55" t="s">
        <v>7</v>
      </c>
      <c r="H93" s="55" t="s">
        <v>7</v>
      </c>
      <c r="I93" s="55" t="s">
        <v>7</v>
      </c>
      <c r="J93" s="55" t="s">
        <v>7</v>
      </c>
      <c r="K93" s="55" t="s">
        <v>7</v>
      </c>
      <c r="L93" s="55" t="s">
        <v>7</v>
      </c>
      <c r="M93" s="55" t="s">
        <v>7</v>
      </c>
      <c r="N93" s="55" t="s">
        <v>7</v>
      </c>
      <c r="O93" s="55" t="s">
        <v>7</v>
      </c>
      <c r="P93" s="55" t="s">
        <v>7</v>
      </c>
      <c r="Q93" s="55" t="s">
        <v>7</v>
      </c>
      <c r="R93" s="55" t="s">
        <v>7</v>
      </c>
      <c r="S93" s="55" t="s">
        <v>7</v>
      </c>
      <c r="T93" s="55" t="s">
        <v>7</v>
      </c>
      <c r="U93" s="55">
        <v>101</v>
      </c>
      <c r="V93" s="55">
        <v>5</v>
      </c>
      <c r="W93" s="55">
        <v>10</v>
      </c>
      <c r="X93" s="55">
        <v>1125</v>
      </c>
      <c r="Y93" s="55">
        <v>249</v>
      </c>
      <c r="Z93" s="55"/>
      <c r="AA93" s="49" t="str">
        <f>IF(N(Z93)=0,"",Z93/Z$8*100)</f>
        <v/>
      </c>
      <c r="AB93" s="49" t="str">
        <f>IF(OR(N(Z93)=0,N(Y93)=0),"",Z93/Y93*100-100)</f>
        <v/>
      </c>
      <c r="AC93" s="51" t="s">
        <v>7</v>
      </c>
      <c r="AD93" s="51" t="s">
        <v>7</v>
      </c>
      <c r="AE93" s="51" t="s">
        <v>7</v>
      </c>
      <c r="AF93" s="77" t="str">
        <f>IF(MAX(V93:Z93)&gt;0,IF(AF$3=1,$B$3,IF(AF$3=2,$C$3,$D$3)),IF(AF$3=1,$E$3,IF(AF$3=2,$F$3,$G$3)))</f>
        <v>DATA</v>
      </c>
    </row>
    <row r="94" spans="1:32" ht="15.75" thickTop="1" thickBot="1" x14ac:dyDescent="0.25">
      <c r="A94" s="52" t="str">
        <f>[1]CODES!$E1205</f>
        <v>21</v>
      </c>
      <c r="B94" s="52">
        <f>[1]CODES!$A1205</f>
        <v>136</v>
      </c>
      <c r="C94" s="78" t="str">
        <f>IF($AF$3=1,[1]CODES!$B1205,IF($AF$3=2,[1]CODES!$C1205,[1]CODES!$D1205))</f>
        <v>Cayman Islands</v>
      </c>
      <c r="D94" s="54" t="str">
        <f>IF(AC94="","","(*)")</f>
        <v/>
      </c>
      <c r="E94" s="55" t="s">
        <v>7</v>
      </c>
      <c r="F94" s="55" t="s">
        <v>7</v>
      </c>
      <c r="G94" s="55" t="s">
        <v>7</v>
      </c>
      <c r="H94" s="55" t="s">
        <v>7</v>
      </c>
      <c r="I94" s="55" t="s">
        <v>7</v>
      </c>
      <c r="J94" s="55" t="s">
        <v>7</v>
      </c>
      <c r="K94" s="55" t="s">
        <v>7</v>
      </c>
      <c r="L94" s="55" t="s">
        <v>7</v>
      </c>
      <c r="M94" s="55" t="s">
        <v>7</v>
      </c>
      <c r="N94" s="55" t="s">
        <v>7</v>
      </c>
      <c r="O94" s="55" t="s">
        <v>7</v>
      </c>
      <c r="P94" s="55" t="s">
        <v>7</v>
      </c>
      <c r="Q94" s="55" t="s">
        <v>7</v>
      </c>
      <c r="R94" s="55" t="s">
        <v>7</v>
      </c>
      <c r="S94" s="55" t="s">
        <v>7</v>
      </c>
      <c r="T94" s="55" t="s">
        <v>7</v>
      </c>
      <c r="U94" s="55">
        <v>2</v>
      </c>
      <c r="V94" s="55" t="s">
        <v>7</v>
      </c>
      <c r="W94" s="55">
        <v>2</v>
      </c>
      <c r="X94" s="55">
        <v>3</v>
      </c>
      <c r="Y94" s="55">
        <v>2</v>
      </c>
      <c r="Z94" s="55"/>
      <c r="AA94" s="49" t="str">
        <f>IF(N(Z94)=0,"",Z94/Z$8*100)</f>
        <v/>
      </c>
      <c r="AB94" s="49" t="str">
        <f>IF(OR(N(Z94)=0,N(Y94)=0),"",Z94/Y94*100-100)</f>
        <v/>
      </c>
      <c r="AC94" s="51" t="s">
        <v>7</v>
      </c>
      <c r="AD94" s="51" t="s">
        <v>7</v>
      </c>
      <c r="AE94" s="51" t="s">
        <v>7</v>
      </c>
      <c r="AF94" s="77" t="str">
        <f>IF(MAX(V94:Z94)&gt;0,IF(AF$3=1,$B$3,IF(AF$3=2,$C$3,$D$3)),IF(AF$3=1,$E$3,IF(AF$3=2,$F$3,$G$3)))</f>
        <v>DATA</v>
      </c>
    </row>
    <row r="95" spans="1:32" ht="15.75" thickTop="1" thickBot="1" x14ac:dyDescent="0.25">
      <c r="A95" s="52" t="str">
        <f>[1]CODES!$E1206</f>
        <v>21</v>
      </c>
      <c r="B95" s="52">
        <f>[1]CODES!$A1206</f>
        <v>192</v>
      </c>
      <c r="C95" s="78" t="str">
        <f>IF($AF$3=1,[1]CODES!$B1206,IF($AF$3=2,[1]CODES!$C1206,[1]CODES!$D1206))</f>
        <v>Cuba</v>
      </c>
      <c r="D95" s="54" t="str">
        <f>IF(AC95="","","(*)")</f>
        <v/>
      </c>
      <c r="E95" s="55" t="s">
        <v>7</v>
      </c>
      <c r="F95" s="55" t="s">
        <v>7</v>
      </c>
      <c r="G95" s="55" t="s">
        <v>7</v>
      </c>
      <c r="H95" s="55" t="s">
        <v>7</v>
      </c>
      <c r="I95" s="55" t="s">
        <v>7</v>
      </c>
      <c r="J95" s="55" t="s">
        <v>7</v>
      </c>
      <c r="K95" s="55" t="s">
        <v>7</v>
      </c>
      <c r="L95" s="55" t="s">
        <v>7</v>
      </c>
      <c r="M95" s="55" t="s">
        <v>7</v>
      </c>
      <c r="N95" s="55" t="s">
        <v>7</v>
      </c>
      <c r="O95" s="55" t="s">
        <v>7</v>
      </c>
      <c r="P95" s="55" t="s">
        <v>7</v>
      </c>
      <c r="Q95" s="55" t="s">
        <v>7</v>
      </c>
      <c r="R95" s="55" t="s">
        <v>7</v>
      </c>
      <c r="S95" s="55" t="s">
        <v>7</v>
      </c>
      <c r="T95" s="55" t="s">
        <v>7</v>
      </c>
      <c r="U95" s="55">
        <v>63</v>
      </c>
      <c r="V95" s="55">
        <v>26</v>
      </c>
      <c r="W95" s="55">
        <v>81</v>
      </c>
      <c r="X95" s="55">
        <v>50</v>
      </c>
      <c r="Y95" s="55">
        <v>81</v>
      </c>
      <c r="Z95" s="55"/>
      <c r="AA95" s="49" t="str">
        <f>IF(N(Z95)=0,"",Z95/Z$8*100)</f>
        <v/>
      </c>
      <c r="AB95" s="49" t="str">
        <f>IF(OR(N(Z95)=0,N(Y95)=0),"",Z95/Y95*100-100)</f>
        <v/>
      </c>
      <c r="AC95" s="51" t="s">
        <v>7</v>
      </c>
      <c r="AD95" s="51" t="s">
        <v>7</v>
      </c>
      <c r="AE95" s="51" t="s">
        <v>7</v>
      </c>
      <c r="AF95" s="77" t="str">
        <f>IF(MAX(V95:Z95)&gt;0,IF(AF$3=1,$B$3,IF(AF$3=2,$C$3,$D$3)),IF(AF$3=1,$E$3,IF(AF$3=2,$F$3,$G$3)))</f>
        <v>DATA</v>
      </c>
    </row>
    <row r="96" spans="1:32" ht="15.75" thickTop="1" thickBot="1" x14ac:dyDescent="0.25">
      <c r="A96" s="52" t="str">
        <f>[1]CODES!$E1207</f>
        <v>21</v>
      </c>
      <c r="B96" s="52">
        <f>[1]CODES!$A1207</f>
        <v>535</v>
      </c>
      <c r="C96" s="78" t="str">
        <f>IF($AF$3=1,[1]CODES!$B1207,IF($AF$3=2,[1]CODES!$C1207,[1]CODES!$D1207))</f>
        <v>Curaçao</v>
      </c>
      <c r="D96" s="54" t="str">
        <f>IF(AC96="","","(*)")</f>
        <v/>
      </c>
      <c r="E96" s="55" t="s">
        <v>7</v>
      </c>
      <c r="F96" s="55" t="s">
        <v>7</v>
      </c>
      <c r="G96" s="55" t="s">
        <v>7</v>
      </c>
      <c r="H96" s="55" t="s">
        <v>7</v>
      </c>
      <c r="I96" s="55" t="s">
        <v>7</v>
      </c>
      <c r="J96" s="55" t="s">
        <v>7</v>
      </c>
      <c r="K96" s="55" t="s">
        <v>7</v>
      </c>
      <c r="L96" s="55" t="s">
        <v>7</v>
      </c>
      <c r="M96" s="55" t="s">
        <v>7</v>
      </c>
      <c r="N96" s="55" t="s">
        <v>7</v>
      </c>
      <c r="O96" s="55" t="s">
        <v>7</v>
      </c>
      <c r="P96" s="55" t="s">
        <v>7</v>
      </c>
      <c r="Q96" s="55" t="s">
        <v>7</v>
      </c>
      <c r="R96" s="55" t="s">
        <v>7</v>
      </c>
      <c r="S96" s="55" t="s">
        <v>7</v>
      </c>
      <c r="T96" s="55" t="s">
        <v>7</v>
      </c>
      <c r="U96" s="55">
        <v>12</v>
      </c>
      <c r="V96" s="55" t="s">
        <v>7</v>
      </c>
      <c r="W96" s="55">
        <v>16</v>
      </c>
      <c r="X96" s="55">
        <v>8</v>
      </c>
      <c r="Y96" s="55">
        <v>6</v>
      </c>
      <c r="Z96" s="55"/>
      <c r="AA96" s="49" t="str">
        <f>IF(N(Z96)=0,"",Z96/Z$8*100)</f>
        <v/>
      </c>
      <c r="AB96" s="49" t="str">
        <f>IF(OR(N(Z96)=0,N(Y96)=0),"",Z96/Y96*100-100)</f>
        <v/>
      </c>
      <c r="AC96" s="51" t="s">
        <v>7</v>
      </c>
      <c r="AD96" s="51" t="s">
        <v>7</v>
      </c>
      <c r="AE96" s="51" t="s">
        <v>7</v>
      </c>
      <c r="AF96" s="77" t="str">
        <f>IF(MAX(V96:Z96)&gt;0,IF(AF$3=1,$B$3,IF(AF$3=2,$C$3,$D$3)),IF(AF$3=1,$E$3,IF(AF$3=2,$F$3,$G$3)))</f>
        <v>DATA</v>
      </c>
    </row>
    <row r="97" spans="1:32" ht="15.75" thickTop="1" thickBot="1" x14ac:dyDescent="0.25">
      <c r="A97" s="52" t="str">
        <f>[1]CODES!$E1208</f>
        <v>21</v>
      </c>
      <c r="B97" s="52">
        <f>[1]CODES!$A1208</f>
        <v>212</v>
      </c>
      <c r="C97" s="78" t="str">
        <f>IF($AF$3=1,[1]CODES!$B1208,IF($AF$3=2,[1]CODES!$C1208,[1]CODES!$D1208))</f>
        <v>Dominica</v>
      </c>
      <c r="D97" s="54" t="str">
        <f>IF(AC97="","","(*)")</f>
        <v/>
      </c>
      <c r="E97" s="55" t="s">
        <v>7</v>
      </c>
      <c r="F97" s="55" t="s">
        <v>7</v>
      </c>
      <c r="G97" s="55" t="s">
        <v>7</v>
      </c>
      <c r="H97" s="55" t="s">
        <v>7</v>
      </c>
      <c r="I97" s="55" t="s">
        <v>7</v>
      </c>
      <c r="J97" s="55" t="s">
        <v>7</v>
      </c>
      <c r="K97" s="55" t="s">
        <v>7</v>
      </c>
      <c r="L97" s="55" t="s">
        <v>7</v>
      </c>
      <c r="M97" s="55" t="s">
        <v>7</v>
      </c>
      <c r="N97" s="55" t="s">
        <v>7</v>
      </c>
      <c r="O97" s="55" t="s">
        <v>7</v>
      </c>
      <c r="P97" s="55" t="s">
        <v>7</v>
      </c>
      <c r="Q97" s="55" t="s">
        <v>7</v>
      </c>
      <c r="R97" s="55" t="s">
        <v>7</v>
      </c>
      <c r="S97" s="55" t="s">
        <v>7</v>
      </c>
      <c r="T97" s="55" t="s">
        <v>7</v>
      </c>
      <c r="U97" s="55">
        <v>155</v>
      </c>
      <c r="V97" s="55">
        <v>52</v>
      </c>
      <c r="W97" s="55">
        <v>14</v>
      </c>
      <c r="X97" s="55">
        <v>9</v>
      </c>
      <c r="Y97" s="55">
        <v>3</v>
      </c>
      <c r="Z97" s="55"/>
      <c r="AA97" s="49" t="str">
        <f>IF(N(Z97)=0,"",Z97/Z$8*100)</f>
        <v/>
      </c>
      <c r="AB97" s="49" t="str">
        <f>IF(OR(N(Z97)=0,N(Y97)=0),"",Z97/Y97*100-100)</f>
        <v/>
      </c>
      <c r="AC97" s="51" t="s">
        <v>7</v>
      </c>
      <c r="AD97" s="51" t="s">
        <v>7</v>
      </c>
      <c r="AE97" s="51" t="s">
        <v>7</v>
      </c>
      <c r="AF97" s="77" t="str">
        <f>IF(MAX(V97:Z97)&gt;0,IF(AF$3=1,$B$3,IF(AF$3=2,$C$3,$D$3)),IF(AF$3=1,$E$3,IF(AF$3=2,$F$3,$G$3)))</f>
        <v>DATA</v>
      </c>
    </row>
    <row r="98" spans="1:32" ht="15.75" thickTop="1" thickBot="1" x14ac:dyDescent="0.25">
      <c r="A98" s="52" t="str">
        <f>[1]CODES!$E1209</f>
        <v>21</v>
      </c>
      <c r="B98" s="52">
        <f>[1]CODES!$A1209</f>
        <v>214</v>
      </c>
      <c r="C98" s="78" t="str">
        <f>IF($AF$3=1,[1]CODES!$B1209,IF($AF$3=2,[1]CODES!$C1209,[1]CODES!$D1209))</f>
        <v>Dominican Republic</v>
      </c>
      <c r="D98" s="54" t="str">
        <f>IF(AC98="","","(*)")</f>
        <v/>
      </c>
      <c r="E98" s="55" t="s">
        <v>7</v>
      </c>
      <c r="F98" s="55" t="s">
        <v>7</v>
      </c>
      <c r="G98" s="55" t="s">
        <v>7</v>
      </c>
      <c r="H98" s="55" t="s">
        <v>7</v>
      </c>
      <c r="I98" s="55" t="s">
        <v>7</v>
      </c>
      <c r="J98" s="55" t="s">
        <v>7</v>
      </c>
      <c r="K98" s="55" t="s">
        <v>7</v>
      </c>
      <c r="L98" s="55" t="s">
        <v>7</v>
      </c>
      <c r="M98" s="55" t="s">
        <v>7</v>
      </c>
      <c r="N98" s="55" t="s">
        <v>7</v>
      </c>
      <c r="O98" s="55" t="s">
        <v>7</v>
      </c>
      <c r="P98" s="55" t="s">
        <v>7</v>
      </c>
      <c r="Q98" s="55" t="s">
        <v>7</v>
      </c>
      <c r="R98" s="55" t="s">
        <v>7</v>
      </c>
      <c r="S98" s="55" t="s">
        <v>7</v>
      </c>
      <c r="T98" s="55" t="s">
        <v>7</v>
      </c>
      <c r="U98" s="55">
        <v>228</v>
      </c>
      <c r="V98" s="55">
        <v>83</v>
      </c>
      <c r="W98" s="55">
        <v>32</v>
      </c>
      <c r="X98" s="55">
        <v>48</v>
      </c>
      <c r="Y98" s="55">
        <v>47</v>
      </c>
      <c r="Z98" s="55"/>
      <c r="AA98" s="49" t="str">
        <f>IF(N(Z98)=0,"",Z98/Z$8*100)</f>
        <v/>
      </c>
      <c r="AB98" s="49" t="str">
        <f>IF(OR(N(Z98)=0,N(Y98)=0),"",Z98/Y98*100-100)</f>
        <v/>
      </c>
      <c r="AC98" s="51" t="s">
        <v>7</v>
      </c>
      <c r="AD98" s="51" t="s">
        <v>7</v>
      </c>
      <c r="AE98" s="51" t="s">
        <v>7</v>
      </c>
      <c r="AF98" s="77" t="str">
        <f>IF(MAX(V98:Z98)&gt;0,IF(AF$3=1,$B$3,IF(AF$3=2,$C$3,$D$3)),IF(AF$3=1,$E$3,IF(AF$3=2,$F$3,$G$3)))</f>
        <v>DATA</v>
      </c>
    </row>
    <row r="99" spans="1:32" ht="15.75" thickTop="1" thickBot="1" x14ac:dyDescent="0.25">
      <c r="A99" s="52" t="str">
        <f>[1]CODES!$E1210</f>
        <v>21</v>
      </c>
      <c r="B99" s="52">
        <f>[1]CODES!$A1210</f>
        <v>308</v>
      </c>
      <c r="C99" s="78" t="str">
        <f>IF($AF$3=1,[1]CODES!$B1210,IF($AF$3=2,[1]CODES!$C1210,[1]CODES!$D1210))</f>
        <v>Grenada</v>
      </c>
      <c r="D99" s="54" t="str">
        <f>IF(AC99="","","(*)")</f>
        <v/>
      </c>
      <c r="E99" s="55" t="s">
        <v>7</v>
      </c>
      <c r="F99" s="55" t="s">
        <v>7</v>
      </c>
      <c r="G99" s="55" t="s">
        <v>7</v>
      </c>
      <c r="H99" s="55" t="s">
        <v>7</v>
      </c>
      <c r="I99" s="55" t="s">
        <v>7</v>
      </c>
      <c r="J99" s="55" t="s">
        <v>7</v>
      </c>
      <c r="K99" s="55" t="s">
        <v>7</v>
      </c>
      <c r="L99" s="55" t="s">
        <v>7</v>
      </c>
      <c r="M99" s="55" t="s">
        <v>7</v>
      </c>
      <c r="N99" s="55" t="s">
        <v>7</v>
      </c>
      <c r="O99" s="55" t="s">
        <v>7</v>
      </c>
      <c r="P99" s="55" t="s">
        <v>7</v>
      </c>
      <c r="Q99" s="55" t="s">
        <v>7</v>
      </c>
      <c r="R99" s="55" t="s">
        <v>7</v>
      </c>
      <c r="S99" s="55" t="s">
        <v>7</v>
      </c>
      <c r="T99" s="55" t="s">
        <v>7</v>
      </c>
      <c r="U99" s="55">
        <v>305</v>
      </c>
      <c r="V99" s="55">
        <v>21</v>
      </c>
      <c r="W99" s="55">
        <v>21</v>
      </c>
      <c r="X99" s="55">
        <v>5</v>
      </c>
      <c r="Y99" s="55">
        <v>3</v>
      </c>
      <c r="Z99" s="55"/>
      <c r="AA99" s="49" t="str">
        <f>IF(N(Z99)=0,"",Z99/Z$8*100)</f>
        <v/>
      </c>
      <c r="AB99" s="49" t="str">
        <f>IF(OR(N(Z99)=0,N(Y99)=0),"",Z99/Y99*100-100)</f>
        <v/>
      </c>
      <c r="AC99" s="51" t="s">
        <v>7</v>
      </c>
      <c r="AD99" s="51" t="s">
        <v>7</v>
      </c>
      <c r="AE99" s="51" t="s">
        <v>7</v>
      </c>
      <c r="AF99" s="77" t="str">
        <f>IF(MAX(V99:Z99)&gt;0,IF(AF$3=1,$B$3,IF(AF$3=2,$C$3,$D$3)),IF(AF$3=1,$E$3,IF(AF$3=2,$F$3,$G$3)))</f>
        <v>DATA</v>
      </c>
    </row>
    <row r="100" spans="1:32" ht="15.75" thickTop="1" thickBot="1" x14ac:dyDescent="0.25">
      <c r="A100" s="52" t="str">
        <f>[1]CODES!$E1211</f>
        <v>21</v>
      </c>
      <c r="B100" s="52">
        <f>[1]CODES!$A1211</f>
        <v>312</v>
      </c>
      <c r="C100" s="78" t="str">
        <f>IF($AF$3=1,[1]CODES!$B1211,IF($AF$3=2,[1]CODES!$C1211,[1]CODES!$D1211))</f>
        <v>Guadeloupe</v>
      </c>
      <c r="D100" s="54" t="str">
        <f>IF(AC100="","","(*)")</f>
        <v/>
      </c>
      <c r="E100" s="55" t="s">
        <v>7</v>
      </c>
      <c r="F100" s="55" t="s">
        <v>7</v>
      </c>
      <c r="G100" s="55" t="s">
        <v>7</v>
      </c>
      <c r="H100" s="55" t="s">
        <v>7</v>
      </c>
      <c r="I100" s="55" t="s">
        <v>7</v>
      </c>
      <c r="J100" s="55" t="s">
        <v>7</v>
      </c>
      <c r="K100" s="55" t="s">
        <v>7</v>
      </c>
      <c r="L100" s="55" t="s">
        <v>7</v>
      </c>
      <c r="M100" s="55" t="s">
        <v>7</v>
      </c>
      <c r="N100" s="55" t="s">
        <v>7</v>
      </c>
      <c r="O100" s="55" t="s">
        <v>7</v>
      </c>
      <c r="P100" s="55" t="s">
        <v>7</v>
      </c>
      <c r="Q100" s="55" t="s">
        <v>7</v>
      </c>
      <c r="R100" s="55" t="s">
        <v>7</v>
      </c>
      <c r="S100" s="55" t="s">
        <v>7</v>
      </c>
      <c r="T100" s="55" t="s">
        <v>7</v>
      </c>
      <c r="U100" s="55">
        <v>18</v>
      </c>
      <c r="V100" s="55">
        <v>7</v>
      </c>
      <c r="W100" s="55">
        <v>2</v>
      </c>
      <c r="X100" s="55">
        <v>2</v>
      </c>
      <c r="Y100" s="55">
        <v>1</v>
      </c>
      <c r="Z100" s="55"/>
      <c r="AA100" s="49" t="str">
        <f>IF(N(Z100)=0,"",Z100/Z$8*100)</f>
        <v/>
      </c>
      <c r="AB100" s="49" t="str">
        <f>IF(OR(N(Z100)=0,N(Y100)=0),"",Z100/Y100*100-100)</f>
        <v/>
      </c>
      <c r="AC100" s="51" t="s">
        <v>7</v>
      </c>
      <c r="AD100" s="51" t="s">
        <v>7</v>
      </c>
      <c r="AE100" s="51" t="s">
        <v>7</v>
      </c>
      <c r="AF100" s="77" t="str">
        <f>IF(MAX(V100:Z100)&gt;0,IF(AF$3=1,$B$3,IF(AF$3=2,$C$3,$D$3)),IF(AF$3=1,$E$3,IF(AF$3=2,$F$3,$G$3)))</f>
        <v>DATA</v>
      </c>
    </row>
    <row r="101" spans="1:32" ht="15.75" thickTop="1" thickBot="1" x14ac:dyDescent="0.25">
      <c r="A101" s="52" t="str">
        <f>[1]CODES!$E1212</f>
        <v>21</v>
      </c>
      <c r="B101" s="52">
        <f>[1]CODES!$A1212</f>
        <v>332</v>
      </c>
      <c r="C101" s="78" t="str">
        <f>IF($AF$3=1,[1]CODES!$B1212,IF($AF$3=2,[1]CODES!$C1212,[1]CODES!$D1212))</f>
        <v>Haiti</v>
      </c>
      <c r="D101" s="54" t="str">
        <f>IF(AC101="","","(*)")</f>
        <v/>
      </c>
      <c r="E101" s="55" t="s">
        <v>7</v>
      </c>
      <c r="F101" s="55" t="s">
        <v>7</v>
      </c>
      <c r="G101" s="55" t="s">
        <v>7</v>
      </c>
      <c r="H101" s="55" t="s">
        <v>7</v>
      </c>
      <c r="I101" s="55" t="s">
        <v>7</v>
      </c>
      <c r="J101" s="55" t="s">
        <v>7</v>
      </c>
      <c r="K101" s="55" t="s">
        <v>7</v>
      </c>
      <c r="L101" s="55" t="s">
        <v>7</v>
      </c>
      <c r="M101" s="55" t="s">
        <v>7</v>
      </c>
      <c r="N101" s="55" t="s">
        <v>7</v>
      </c>
      <c r="O101" s="55" t="s">
        <v>7</v>
      </c>
      <c r="P101" s="55" t="s">
        <v>7</v>
      </c>
      <c r="Q101" s="55" t="s">
        <v>7</v>
      </c>
      <c r="R101" s="55" t="s">
        <v>7</v>
      </c>
      <c r="S101" s="55" t="s">
        <v>7</v>
      </c>
      <c r="T101" s="55" t="s">
        <v>7</v>
      </c>
      <c r="U101" s="55">
        <v>68</v>
      </c>
      <c r="V101" s="55">
        <v>129</v>
      </c>
      <c r="W101" s="55">
        <v>95</v>
      </c>
      <c r="X101" s="55">
        <v>122</v>
      </c>
      <c r="Y101" s="55">
        <v>122</v>
      </c>
      <c r="Z101" s="55"/>
      <c r="AA101" s="49" t="str">
        <f>IF(N(Z101)=0,"",Z101/Z$8*100)</f>
        <v/>
      </c>
      <c r="AB101" s="49" t="str">
        <f>IF(OR(N(Z101)=0,N(Y101)=0),"",Z101/Y101*100-100)</f>
        <v/>
      </c>
      <c r="AC101" s="51" t="s">
        <v>7</v>
      </c>
      <c r="AD101" s="51" t="s">
        <v>7</v>
      </c>
      <c r="AE101" s="51" t="s">
        <v>7</v>
      </c>
      <c r="AF101" s="77" t="str">
        <f>IF(MAX(V101:Z101)&gt;0,IF(AF$3=1,$B$3,IF(AF$3=2,$C$3,$D$3)),IF(AF$3=1,$E$3,IF(AF$3=2,$F$3,$G$3)))</f>
        <v>DATA</v>
      </c>
    </row>
    <row r="102" spans="1:32" ht="15.75" thickTop="1" thickBot="1" x14ac:dyDescent="0.25">
      <c r="A102" s="52" t="str">
        <f>[1]CODES!$E1213</f>
        <v>21</v>
      </c>
      <c r="B102" s="52">
        <f>[1]CODES!$A1213</f>
        <v>388</v>
      </c>
      <c r="C102" s="78" t="str">
        <f>IF($AF$3=1,[1]CODES!$B1213,IF($AF$3=2,[1]CODES!$C1213,[1]CODES!$D1213))</f>
        <v>Jamaica</v>
      </c>
      <c r="D102" s="54" t="str">
        <f>IF(AC102="","","(*)")</f>
        <v/>
      </c>
      <c r="E102" s="55" t="s">
        <v>7</v>
      </c>
      <c r="F102" s="55" t="s">
        <v>7</v>
      </c>
      <c r="G102" s="55" t="s">
        <v>7</v>
      </c>
      <c r="H102" s="55" t="s">
        <v>7</v>
      </c>
      <c r="I102" s="55" t="s">
        <v>7</v>
      </c>
      <c r="J102" s="55" t="s">
        <v>7</v>
      </c>
      <c r="K102" s="55" t="s">
        <v>7</v>
      </c>
      <c r="L102" s="55" t="s">
        <v>7</v>
      </c>
      <c r="M102" s="55" t="s">
        <v>7</v>
      </c>
      <c r="N102" s="55" t="s">
        <v>7</v>
      </c>
      <c r="O102" s="55" t="s">
        <v>7</v>
      </c>
      <c r="P102" s="55" t="s">
        <v>7</v>
      </c>
      <c r="Q102" s="55" t="s">
        <v>7</v>
      </c>
      <c r="R102" s="55" t="s">
        <v>7</v>
      </c>
      <c r="S102" s="55" t="s">
        <v>7</v>
      </c>
      <c r="T102" s="55" t="s">
        <v>7</v>
      </c>
      <c r="U102" s="55">
        <v>87</v>
      </c>
      <c r="V102" s="55">
        <v>64</v>
      </c>
      <c r="W102" s="55">
        <v>39</v>
      </c>
      <c r="X102" s="55">
        <v>69</v>
      </c>
      <c r="Y102" s="55">
        <v>65</v>
      </c>
      <c r="Z102" s="55"/>
      <c r="AA102" s="49" t="str">
        <f>IF(N(Z102)=0,"",Z102/Z$8*100)</f>
        <v/>
      </c>
      <c r="AB102" s="49" t="str">
        <f>IF(OR(N(Z102)=0,N(Y102)=0),"",Z102/Y102*100-100)</f>
        <v/>
      </c>
      <c r="AC102" s="51" t="s">
        <v>7</v>
      </c>
      <c r="AD102" s="51" t="s">
        <v>7</v>
      </c>
      <c r="AE102" s="51" t="s">
        <v>7</v>
      </c>
      <c r="AF102" s="77" t="str">
        <f>IF(MAX(V102:Z102)&gt;0,IF(AF$3=1,$B$3,IF(AF$3=2,$C$3,$D$3)),IF(AF$3=1,$E$3,IF(AF$3=2,$F$3,$G$3)))</f>
        <v>DATA</v>
      </c>
    </row>
    <row r="103" spans="1:32" ht="15.75" thickTop="1" thickBot="1" x14ac:dyDescent="0.25">
      <c r="A103" s="52" t="str">
        <f>[1]CODES!$E1214</f>
        <v>21</v>
      </c>
      <c r="B103" s="52">
        <f>[1]CODES!$A1214</f>
        <v>474</v>
      </c>
      <c r="C103" s="78" t="str">
        <f>IF($AF$3=1,[1]CODES!$B1214,IF($AF$3=2,[1]CODES!$C1214,[1]CODES!$D1214))</f>
        <v>Martinique</v>
      </c>
      <c r="D103" s="54" t="str">
        <f>IF(AC103="","","(*)")</f>
        <v/>
      </c>
      <c r="E103" s="55" t="s">
        <v>7</v>
      </c>
      <c r="F103" s="55" t="s">
        <v>7</v>
      </c>
      <c r="G103" s="55" t="s">
        <v>7</v>
      </c>
      <c r="H103" s="55" t="s">
        <v>7</v>
      </c>
      <c r="I103" s="55" t="s">
        <v>7</v>
      </c>
      <c r="J103" s="55" t="s">
        <v>7</v>
      </c>
      <c r="K103" s="55" t="s">
        <v>7</v>
      </c>
      <c r="L103" s="55" t="s">
        <v>7</v>
      </c>
      <c r="M103" s="55" t="s">
        <v>7</v>
      </c>
      <c r="N103" s="55" t="s">
        <v>7</v>
      </c>
      <c r="O103" s="55" t="s">
        <v>7</v>
      </c>
      <c r="P103" s="55" t="s">
        <v>7</v>
      </c>
      <c r="Q103" s="55" t="s">
        <v>7</v>
      </c>
      <c r="R103" s="55" t="s">
        <v>7</v>
      </c>
      <c r="S103" s="55" t="s">
        <v>7</v>
      </c>
      <c r="T103" s="55" t="s">
        <v>7</v>
      </c>
      <c r="U103" s="55">
        <v>5</v>
      </c>
      <c r="V103" s="55">
        <v>4</v>
      </c>
      <c r="W103" s="55" t="s">
        <v>7</v>
      </c>
      <c r="X103" s="55">
        <v>4</v>
      </c>
      <c r="Y103" s="55">
        <v>3</v>
      </c>
      <c r="Z103" s="55"/>
      <c r="AA103" s="49" t="str">
        <f>IF(N(Z103)=0,"",Z103/Z$8*100)</f>
        <v/>
      </c>
      <c r="AB103" s="49" t="str">
        <f>IF(OR(N(Z103)=0,N(Y103)=0),"",Z103/Y103*100-100)</f>
        <v/>
      </c>
      <c r="AC103" s="51" t="s">
        <v>7</v>
      </c>
      <c r="AD103" s="51" t="s">
        <v>7</v>
      </c>
      <c r="AE103" s="51" t="s">
        <v>7</v>
      </c>
      <c r="AF103" s="77" t="str">
        <f>IF(MAX(V103:Z103)&gt;0,IF(AF$3=1,$B$3,IF(AF$3=2,$C$3,$D$3)),IF(AF$3=1,$E$3,IF(AF$3=2,$F$3,$G$3)))</f>
        <v>DATA</v>
      </c>
    </row>
    <row r="104" spans="1:32" ht="15.75" thickTop="1" thickBot="1" x14ac:dyDescent="0.25">
      <c r="A104" s="52" t="str">
        <f>[1]CODES!$E1215</f>
        <v>21</v>
      </c>
      <c r="B104" s="52">
        <f>[1]CODES!$A1215</f>
        <v>500</v>
      </c>
      <c r="C104" s="78" t="str">
        <f>IF($AF$3=1,[1]CODES!$B1215,IF($AF$3=2,[1]CODES!$C1215,[1]CODES!$D1215))</f>
        <v>Montserrat</v>
      </c>
      <c r="D104" s="54" t="str">
        <f>IF(AC104="","","(*)")</f>
        <v/>
      </c>
      <c r="E104" s="55" t="s">
        <v>7</v>
      </c>
      <c r="F104" s="55" t="s">
        <v>7</v>
      </c>
      <c r="G104" s="55" t="s">
        <v>7</v>
      </c>
      <c r="H104" s="55" t="s">
        <v>7</v>
      </c>
      <c r="I104" s="55" t="s">
        <v>7</v>
      </c>
      <c r="J104" s="55" t="s">
        <v>7</v>
      </c>
      <c r="K104" s="55" t="s">
        <v>7</v>
      </c>
      <c r="L104" s="55" t="s">
        <v>7</v>
      </c>
      <c r="M104" s="55" t="s">
        <v>7</v>
      </c>
      <c r="N104" s="55" t="s">
        <v>7</v>
      </c>
      <c r="O104" s="55" t="s">
        <v>7</v>
      </c>
      <c r="P104" s="55" t="s">
        <v>7</v>
      </c>
      <c r="Q104" s="55" t="s">
        <v>7</v>
      </c>
      <c r="R104" s="55" t="s">
        <v>7</v>
      </c>
      <c r="S104" s="55" t="s">
        <v>7</v>
      </c>
      <c r="T104" s="55" t="s">
        <v>7</v>
      </c>
      <c r="U104" s="55">
        <v>100</v>
      </c>
      <c r="V104" s="55">
        <v>33</v>
      </c>
      <c r="W104" s="55">
        <v>50</v>
      </c>
      <c r="X104" s="55">
        <v>46</v>
      </c>
      <c r="Y104" s="55">
        <v>13</v>
      </c>
      <c r="Z104" s="55"/>
      <c r="AA104" s="49" t="str">
        <f>IF(N(Z104)=0,"",Z104/Z$8*100)</f>
        <v/>
      </c>
      <c r="AB104" s="49" t="str">
        <f>IF(OR(N(Z104)=0,N(Y104)=0),"",Z104/Y104*100-100)</f>
        <v/>
      </c>
      <c r="AC104" s="51" t="s">
        <v>7</v>
      </c>
      <c r="AD104" s="51" t="s">
        <v>7</v>
      </c>
      <c r="AE104" s="51" t="s">
        <v>7</v>
      </c>
      <c r="AF104" s="77" t="str">
        <f>IF(MAX(V104:Z104)&gt;0,IF(AF$3=1,$B$3,IF(AF$3=2,$C$3,$D$3)),IF(AF$3=1,$E$3,IF(AF$3=2,$F$3,$G$3)))</f>
        <v>DATA</v>
      </c>
    </row>
    <row r="105" spans="1:32" ht="15.75" thickTop="1" thickBot="1" x14ac:dyDescent="0.25">
      <c r="A105" s="52" t="str">
        <f>[1]CODES!$E1216</f>
        <v>21</v>
      </c>
      <c r="B105" s="52">
        <f>[1]CODES!$A1216</f>
        <v>530</v>
      </c>
      <c r="C105" s="78" t="str">
        <f>IF($AF$3=1,[1]CODES!$B1216,IF($AF$3=2,[1]CODES!$C1216,[1]CODES!$D1216))</f>
        <v>Netherlands Antilles</v>
      </c>
      <c r="D105" s="54" t="str">
        <f>IF(AC105="","","(*)")</f>
        <v/>
      </c>
      <c r="E105" s="55" t="s">
        <v>7</v>
      </c>
      <c r="F105" s="55" t="s">
        <v>7</v>
      </c>
      <c r="G105" s="55" t="s">
        <v>7</v>
      </c>
      <c r="H105" s="55" t="s">
        <v>7</v>
      </c>
      <c r="I105" s="55" t="s">
        <v>7</v>
      </c>
      <c r="J105" s="55" t="s">
        <v>7</v>
      </c>
      <c r="K105" s="55" t="s">
        <v>7</v>
      </c>
      <c r="L105" s="55" t="s">
        <v>7</v>
      </c>
      <c r="M105" s="55" t="s">
        <v>7</v>
      </c>
      <c r="N105" s="55" t="s">
        <v>7</v>
      </c>
      <c r="O105" s="55" t="s">
        <v>7</v>
      </c>
      <c r="P105" s="55" t="s">
        <v>7</v>
      </c>
      <c r="Q105" s="55" t="s">
        <v>7</v>
      </c>
      <c r="R105" s="55" t="s">
        <v>7</v>
      </c>
      <c r="S105" s="55" t="s">
        <v>7</v>
      </c>
      <c r="T105" s="55" t="s">
        <v>7</v>
      </c>
      <c r="U105" s="55">
        <v>5</v>
      </c>
      <c r="V105" s="55">
        <v>1</v>
      </c>
      <c r="W105" s="55">
        <v>4</v>
      </c>
      <c r="X105" s="55"/>
      <c r="Y105" s="55"/>
      <c r="Z105" s="55"/>
      <c r="AA105" s="49" t="str">
        <f>IF(N(Z105)=0,"",Z105/Z$8*100)</f>
        <v/>
      </c>
      <c r="AB105" s="49" t="str">
        <f>IF(OR(N(Z105)=0,N(Y105)=0),"",Z105/Y105*100-100)</f>
        <v/>
      </c>
      <c r="AC105" s="51" t="s">
        <v>7</v>
      </c>
      <c r="AD105" s="51" t="s">
        <v>7</v>
      </c>
      <c r="AE105" s="51" t="s">
        <v>7</v>
      </c>
      <c r="AF105" s="77" t="str">
        <f>IF(MAX(V105:Z105)&gt;0,IF(AF$3=1,$B$3,IF(AF$3=2,$C$3,$D$3)),IF(AF$3=1,$E$3,IF(AF$3=2,$F$3,$G$3)))</f>
        <v>DATA</v>
      </c>
    </row>
    <row r="106" spans="1:32" ht="15.75" thickTop="1" thickBot="1" x14ac:dyDescent="0.25">
      <c r="A106" s="52" t="str">
        <f>[1]CODES!$E1217</f>
        <v>21</v>
      </c>
      <c r="B106" s="52">
        <f>[1]CODES!$A1217</f>
        <v>630</v>
      </c>
      <c r="C106" s="78" t="str">
        <f>IF($AF$3=1,[1]CODES!$B1217,IF($AF$3=2,[1]CODES!$C1217,[1]CODES!$D1217))</f>
        <v>Puerto Rico</v>
      </c>
      <c r="D106" s="54" t="str">
        <f>IF(AC106="","","(*)")</f>
        <v/>
      </c>
      <c r="E106" s="55" t="s">
        <v>7</v>
      </c>
      <c r="F106" s="55" t="s">
        <v>7</v>
      </c>
      <c r="G106" s="55" t="s">
        <v>7</v>
      </c>
      <c r="H106" s="55" t="s">
        <v>7</v>
      </c>
      <c r="I106" s="55" t="s">
        <v>7</v>
      </c>
      <c r="J106" s="55" t="s">
        <v>7</v>
      </c>
      <c r="K106" s="55" t="s">
        <v>7</v>
      </c>
      <c r="L106" s="55" t="s">
        <v>7</v>
      </c>
      <c r="M106" s="55" t="s">
        <v>7</v>
      </c>
      <c r="N106" s="55" t="s">
        <v>7</v>
      </c>
      <c r="O106" s="55" t="s">
        <v>7</v>
      </c>
      <c r="P106" s="55" t="s">
        <v>7</v>
      </c>
      <c r="Q106" s="55" t="s">
        <v>7</v>
      </c>
      <c r="R106" s="55" t="s">
        <v>7</v>
      </c>
      <c r="S106" s="55" t="s">
        <v>7</v>
      </c>
      <c r="T106" s="55" t="s">
        <v>7</v>
      </c>
      <c r="U106" s="55">
        <v>8</v>
      </c>
      <c r="V106" s="55">
        <v>19</v>
      </c>
      <c r="W106" s="55">
        <v>4</v>
      </c>
      <c r="X106" s="55">
        <v>3</v>
      </c>
      <c r="Y106" s="55">
        <v>3</v>
      </c>
      <c r="Z106" s="55"/>
      <c r="AA106" s="49" t="str">
        <f>IF(N(Z106)=0,"",Z106/Z$8*100)</f>
        <v/>
      </c>
      <c r="AB106" s="49" t="str">
        <f>IF(OR(N(Z106)=0,N(Y106)=0),"",Z106/Y106*100-100)</f>
        <v/>
      </c>
      <c r="AC106" s="51" t="s">
        <v>7</v>
      </c>
      <c r="AD106" s="51" t="s">
        <v>7</v>
      </c>
      <c r="AE106" s="51" t="s">
        <v>7</v>
      </c>
      <c r="AF106" s="77" t="str">
        <f>IF(MAX(V106:Z106)&gt;0,IF(AF$3=1,$B$3,IF(AF$3=2,$C$3,$D$3)),IF(AF$3=1,$E$3,IF(AF$3=2,$F$3,$G$3)))</f>
        <v>DATA</v>
      </c>
    </row>
    <row r="107" spans="1:32" ht="15.75" thickTop="1" thickBot="1" x14ac:dyDescent="0.25">
      <c r="A107" s="52" t="str">
        <f>[1]CODES!$E1218</f>
        <v>21</v>
      </c>
      <c r="B107" s="52">
        <f>[1]CODES!$A1218</f>
        <v>461</v>
      </c>
      <c r="C107" s="78" t="str">
        <f>IF($AF$3=1,[1]CODES!$B1218,IF($AF$3=2,[1]CODES!$C1218,[1]CODES!$D1218))</f>
        <v>Saba</v>
      </c>
      <c r="D107" s="54" t="str">
        <f>IF(AC107="","","(*)")</f>
        <v/>
      </c>
      <c r="E107" s="55" t="s">
        <v>7</v>
      </c>
      <c r="F107" s="55" t="s">
        <v>7</v>
      </c>
      <c r="G107" s="55" t="s">
        <v>7</v>
      </c>
      <c r="H107" s="55" t="s">
        <v>7</v>
      </c>
      <c r="I107" s="55" t="s">
        <v>7</v>
      </c>
      <c r="J107" s="55" t="s">
        <v>7</v>
      </c>
      <c r="K107" s="55" t="s">
        <v>7</v>
      </c>
      <c r="L107" s="55" t="s">
        <v>7</v>
      </c>
      <c r="M107" s="55" t="s">
        <v>7</v>
      </c>
      <c r="N107" s="55" t="s">
        <v>7</v>
      </c>
      <c r="O107" s="55" t="s">
        <v>7</v>
      </c>
      <c r="P107" s="55" t="s">
        <v>7</v>
      </c>
      <c r="Q107" s="55" t="s">
        <v>7</v>
      </c>
      <c r="R107" s="55" t="s">
        <v>7</v>
      </c>
      <c r="S107" s="55" t="s">
        <v>7</v>
      </c>
      <c r="T107" s="55" t="s">
        <v>7</v>
      </c>
      <c r="U107" s="55">
        <v>20</v>
      </c>
      <c r="V107" s="55">
        <v>499</v>
      </c>
      <c r="W107" s="55">
        <v>155</v>
      </c>
      <c r="X107" s="55">
        <v>81</v>
      </c>
      <c r="Y107" s="55">
        <v>9</v>
      </c>
      <c r="Z107" s="55"/>
      <c r="AA107" s="49" t="str">
        <f>IF(N(Z107)=0,"",Z107/Z$8*100)</f>
        <v/>
      </c>
      <c r="AB107" s="49" t="str">
        <f>IF(OR(N(Z107)=0,N(Y107)=0),"",Z107/Y107*100-100)</f>
        <v/>
      </c>
      <c r="AC107" s="51" t="s">
        <v>7</v>
      </c>
      <c r="AD107" s="51" t="s">
        <v>7</v>
      </c>
      <c r="AE107" s="51" t="s">
        <v>7</v>
      </c>
      <c r="AF107" s="77" t="str">
        <f>IF(MAX(V107:Z107)&gt;0,IF(AF$3=1,$B$3,IF(AF$3=2,$C$3,$D$3)),IF(AF$3=1,$E$3,IF(AF$3=2,$F$3,$G$3)))</f>
        <v>DATA</v>
      </c>
    </row>
    <row r="108" spans="1:32" ht="15.75" thickTop="1" thickBot="1" x14ac:dyDescent="0.25">
      <c r="A108" s="52" t="str">
        <f>[1]CODES!$E1219</f>
        <v>21</v>
      </c>
      <c r="B108" s="52">
        <f>[1]CODES!$A1219</f>
        <v>659</v>
      </c>
      <c r="C108" s="78" t="str">
        <f>IF($AF$3=1,[1]CODES!$B1219,IF($AF$3=2,[1]CODES!$C1219,[1]CODES!$D1219))</f>
        <v>Saint Kitts and Nevis</v>
      </c>
      <c r="D108" s="54" t="str">
        <f>IF(AC108="","","(*)")</f>
        <v/>
      </c>
      <c r="E108" s="55" t="s">
        <v>7</v>
      </c>
      <c r="F108" s="55" t="s">
        <v>7</v>
      </c>
      <c r="G108" s="55" t="s">
        <v>7</v>
      </c>
      <c r="H108" s="55" t="s">
        <v>7</v>
      </c>
      <c r="I108" s="55" t="s">
        <v>7</v>
      </c>
      <c r="J108" s="55" t="s">
        <v>7</v>
      </c>
      <c r="K108" s="55" t="s">
        <v>7</v>
      </c>
      <c r="L108" s="55" t="s">
        <v>7</v>
      </c>
      <c r="M108" s="55" t="s">
        <v>7</v>
      </c>
      <c r="N108" s="55" t="s">
        <v>7</v>
      </c>
      <c r="O108" s="55" t="s">
        <v>7</v>
      </c>
      <c r="P108" s="55" t="s">
        <v>7</v>
      </c>
      <c r="Q108" s="55" t="s">
        <v>7</v>
      </c>
      <c r="R108" s="55" t="s">
        <v>7</v>
      </c>
      <c r="S108" s="55" t="s">
        <v>7</v>
      </c>
      <c r="T108" s="55" t="s">
        <v>7</v>
      </c>
      <c r="U108" s="55" t="s">
        <v>7</v>
      </c>
      <c r="V108" s="55">
        <v>3</v>
      </c>
      <c r="W108" s="55">
        <v>5</v>
      </c>
      <c r="X108" s="55"/>
      <c r="Y108" s="55"/>
      <c r="Z108" s="55"/>
      <c r="AA108" s="49" t="str">
        <f>IF(N(Z108)=0,"",Z108/Z$8*100)</f>
        <v/>
      </c>
      <c r="AB108" s="49" t="str">
        <f>IF(OR(N(Z108)=0,N(Y108)=0),"",Z108/Y108*100-100)</f>
        <v/>
      </c>
      <c r="AC108" s="51" t="s">
        <v>7</v>
      </c>
      <c r="AD108" s="51" t="s">
        <v>7</v>
      </c>
      <c r="AE108" s="51" t="s">
        <v>7</v>
      </c>
      <c r="AF108" s="77" t="str">
        <f>IF(MAX(V108:Z108)&gt;0,IF(AF$3=1,$B$3,IF(AF$3=2,$C$3,$D$3)),IF(AF$3=1,$E$3,IF(AF$3=2,$F$3,$G$3)))</f>
        <v>DATA</v>
      </c>
    </row>
    <row r="109" spans="1:32" ht="15.75" thickTop="1" thickBot="1" x14ac:dyDescent="0.25">
      <c r="A109" s="52" t="str">
        <f>[1]CODES!$E1220</f>
        <v>21</v>
      </c>
      <c r="B109" s="52">
        <f>[1]CODES!$A1220</f>
        <v>662</v>
      </c>
      <c r="C109" s="78" t="str">
        <f>IF($AF$3=1,[1]CODES!$B1220,IF($AF$3=2,[1]CODES!$C1220,[1]CODES!$D1220))</f>
        <v>Saint Lucia</v>
      </c>
      <c r="D109" s="54" t="str">
        <f>IF(AC109="","","(*)")</f>
        <v/>
      </c>
      <c r="E109" s="55" t="s">
        <v>7</v>
      </c>
      <c r="F109" s="55" t="s">
        <v>7</v>
      </c>
      <c r="G109" s="55" t="s">
        <v>7</v>
      </c>
      <c r="H109" s="55" t="s">
        <v>7</v>
      </c>
      <c r="I109" s="55" t="s">
        <v>7</v>
      </c>
      <c r="J109" s="55" t="s">
        <v>7</v>
      </c>
      <c r="K109" s="55" t="s">
        <v>7</v>
      </c>
      <c r="L109" s="55" t="s">
        <v>7</v>
      </c>
      <c r="M109" s="55" t="s">
        <v>7</v>
      </c>
      <c r="N109" s="55" t="s">
        <v>7</v>
      </c>
      <c r="O109" s="55" t="s">
        <v>7</v>
      </c>
      <c r="P109" s="55" t="s">
        <v>7</v>
      </c>
      <c r="Q109" s="55" t="s">
        <v>7</v>
      </c>
      <c r="R109" s="55" t="s">
        <v>7</v>
      </c>
      <c r="S109" s="55" t="s">
        <v>7</v>
      </c>
      <c r="T109" s="55" t="s">
        <v>7</v>
      </c>
      <c r="U109" s="55">
        <v>35</v>
      </c>
      <c r="V109" s="55">
        <v>7</v>
      </c>
      <c r="W109" s="55">
        <v>12</v>
      </c>
      <c r="X109" s="55">
        <v>11</v>
      </c>
      <c r="Y109" s="55">
        <v>14</v>
      </c>
      <c r="Z109" s="55"/>
      <c r="AA109" s="49" t="str">
        <f>IF(N(Z109)=0,"",Z109/Z$8*100)</f>
        <v/>
      </c>
      <c r="AB109" s="49" t="str">
        <f>IF(OR(N(Z109)=0,N(Y109)=0),"",Z109/Y109*100-100)</f>
        <v/>
      </c>
      <c r="AC109" s="51" t="s">
        <v>7</v>
      </c>
      <c r="AD109" s="51" t="s">
        <v>7</v>
      </c>
      <c r="AE109" s="51" t="s">
        <v>7</v>
      </c>
      <c r="AF109" s="77" t="str">
        <f>IF(MAX(V109:Z109)&gt;0,IF(AF$3=1,$B$3,IF(AF$3=2,$C$3,$D$3)),IF(AF$3=1,$E$3,IF(AF$3=2,$F$3,$G$3)))</f>
        <v>DATA</v>
      </c>
    </row>
    <row r="110" spans="1:32" ht="15.75" thickTop="1" thickBot="1" x14ac:dyDescent="0.25">
      <c r="A110" s="52" t="str">
        <f>[1]CODES!$E1221</f>
        <v>21</v>
      </c>
      <c r="B110" s="52">
        <f>[1]CODES!$A1221</f>
        <v>670</v>
      </c>
      <c r="C110" s="78" t="str">
        <f>IF($AF$3=1,[1]CODES!$B1221,IF($AF$3=2,[1]CODES!$C1221,[1]CODES!$D1221))</f>
        <v>Saint Vincent and the Grenadines</v>
      </c>
      <c r="D110" s="54" t="str">
        <f>IF(AC110="","","(*)")</f>
        <v/>
      </c>
      <c r="E110" s="55" t="s">
        <v>7</v>
      </c>
      <c r="F110" s="55" t="s">
        <v>7</v>
      </c>
      <c r="G110" s="55" t="s">
        <v>7</v>
      </c>
      <c r="H110" s="55" t="s">
        <v>7</v>
      </c>
      <c r="I110" s="55" t="s">
        <v>7</v>
      </c>
      <c r="J110" s="55" t="s">
        <v>7</v>
      </c>
      <c r="K110" s="55" t="s">
        <v>7</v>
      </c>
      <c r="L110" s="55" t="s">
        <v>7</v>
      </c>
      <c r="M110" s="55" t="s">
        <v>7</v>
      </c>
      <c r="N110" s="55" t="s">
        <v>7</v>
      </c>
      <c r="O110" s="55" t="s">
        <v>7</v>
      </c>
      <c r="P110" s="55" t="s">
        <v>7</v>
      </c>
      <c r="Q110" s="55" t="s">
        <v>7</v>
      </c>
      <c r="R110" s="55" t="s">
        <v>7</v>
      </c>
      <c r="S110" s="55" t="s">
        <v>7</v>
      </c>
      <c r="T110" s="55" t="s">
        <v>7</v>
      </c>
      <c r="U110" s="55">
        <v>32</v>
      </c>
      <c r="V110" s="55">
        <v>20</v>
      </c>
      <c r="W110" s="55">
        <v>6</v>
      </c>
      <c r="X110" s="55"/>
      <c r="Y110" s="55">
        <v>9</v>
      </c>
      <c r="Z110" s="55"/>
      <c r="AA110" s="49" t="str">
        <f>IF(N(Z110)=0,"",Z110/Z$8*100)</f>
        <v/>
      </c>
      <c r="AB110" s="49" t="str">
        <f>IF(OR(N(Z110)=0,N(Y110)=0),"",Z110/Y110*100-100)</f>
        <v/>
      </c>
      <c r="AC110" s="51" t="s">
        <v>7</v>
      </c>
      <c r="AD110" s="51" t="s">
        <v>7</v>
      </c>
      <c r="AE110" s="51" t="s">
        <v>7</v>
      </c>
      <c r="AF110" s="77" t="str">
        <f>IF(MAX(V110:Z110)&gt;0,IF(AF$3=1,$B$3,IF(AF$3=2,$C$3,$D$3)),IF(AF$3=1,$E$3,IF(AF$3=2,$F$3,$G$3)))</f>
        <v>DATA</v>
      </c>
    </row>
    <row r="111" spans="1:32" ht="15.75" thickTop="1" thickBot="1" x14ac:dyDescent="0.25">
      <c r="A111" s="52" t="str">
        <f>[1]CODES!$E1222</f>
        <v>21</v>
      </c>
      <c r="B111" s="52">
        <f>[1]CODES!$A1222</f>
        <v>658</v>
      </c>
      <c r="C111" s="78" t="str">
        <f>IF($AF$3=1,[1]CODES!$B1222,IF($AF$3=2,[1]CODES!$C1222,[1]CODES!$D1222))</f>
        <v>Sint Eustatius</v>
      </c>
      <c r="D111" s="54" t="str">
        <f>IF(AC111="","","(*)")</f>
        <v/>
      </c>
      <c r="E111" s="55" t="s">
        <v>7</v>
      </c>
      <c r="F111" s="55" t="s">
        <v>7</v>
      </c>
      <c r="G111" s="55" t="s">
        <v>7</v>
      </c>
      <c r="H111" s="55" t="s">
        <v>7</v>
      </c>
      <c r="I111" s="55" t="s">
        <v>7</v>
      </c>
      <c r="J111" s="55" t="s">
        <v>7</v>
      </c>
      <c r="K111" s="55" t="s">
        <v>7</v>
      </c>
      <c r="L111" s="55" t="s">
        <v>7</v>
      </c>
      <c r="M111" s="55" t="s">
        <v>7</v>
      </c>
      <c r="N111" s="55" t="s">
        <v>7</v>
      </c>
      <c r="O111" s="55" t="s">
        <v>7</v>
      </c>
      <c r="P111" s="55" t="s">
        <v>7</v>
      </c>
      <c r="Q111" s="55" t="s">
        <v>7</v>
      </c>
      <c r="R111" s="55" t="s">
        <v>7</v>
      </c>
      <c r="S111" s="55" t="s">
        <v>7</v>
      </c>
      <c r="T111" s="55" t="s">
        <v>7</v>
      </c>
      <c r="U111" s="55" t="s">
        <v>7</v>
      </c>
      <c r="V111" s="55" t="s">
        <v>7</v>
      </c>
      <c r="W111" s="55" t="s">
        <v>7</v>
      </c>
      <c r="X111" s="55"/>
      <c r="Y111" s="55"/>
      <c r="Z111" s="55"/>
      <c r="AA111" s="49" t="str">
        <f>IF(N(Z111)=0,"",Z111/Z$8*100)</f>
        <v/>
      </c>
      <c r="AB111" s="49" t="str">
        <f>IF(OR(N(Z111)=0,N(Y111)=0),"",Z111/Y111*100-100)</f>
        <v/>
      </c>
      <c r="AC111" s="51" t="s">
        <v>7</v>
      </c>
      <c r="AD111" s="51" t="s">
        <v>7</v>
      </c>
      <c r="AE111" s="51" t="s">
        <v>7</v>
      </c>
      <c r="AF111" s="77" t="str">
        <f>IF(MAX(V111:Z111)&gt;0,IF(AF$3=1,$B$3,IF(AF$3=2,$C$3,$D$3)),IF(AF$3=1,$E$3,IF(AF$3=2,$F$3,$G$3)))</f>
        <v>NO DATA</v>
      </c>
    </row>
    <row r="112" spans="1:32" ht="15.75" thickTop="1" thickBot="1" x14ac:dyDescent="0.25">
      <c r="A112" s="52" t="str">
        <f>[1]CODES!$E1223</f>
        <v>21</v>
      </c>
      <c r="B112" s="52">
        <f>[1]CODES!$A1223</f>
        <v>663</v>
      </c>
      <c r="C112" s="78" t="str">
        <f>IF($AF$3=1,[1]CODES!$B1223,IF($AF$3=2,[1]CODES!$C1223,[1]CODES!$D1223))</f>
        <v>Sint Maarten (Dutch part)</v>
      </c>
      <c r="D112" s="54" t="str">
        <f>IF(AC112="","","(*)")</f>
        <v/>
      </c>
      <c r="E112" s="55" t="s">
        <v>7</v>
      </c>
      <c r="F112" s="55" t="s">
        <v>7</v>
      </c>
      <c r="G112" s="55" t="s">
        <v>7</v>
      </c>
      <c r="H112" s="55" t="s">
        <v>7</v>
      </c>
      <c r="I112" s="55" t="s">
        <v>7</v>
      </c>
      <c r="J112" s="55" t="s">
        <v>7</v>
      </c>
      <c r="K112" s="55" t="s">
        <v>7</v>
      </c>
      <c r="L112" s="55" t="s">
        <v>7</v>
      </c>
      <c r="M112" s="55" t="s">
        <v>7</v>
      </c>
      <c r="N112" s="55" t="s">
        <v>7</v>
      </c>
      <c r="O112" s="55" t="s">
        <v>7</v>
      </c>
      <c r="P112" s="55" t="s">
        <v>7</v>
      </c>
      <c r="Q112" s="55" t="s">
        <v>7</v>
      </c>
      <c r="R112" s="55" t="s">
        <v>7</v>
      </c>
      <c r="S112" s="55" t="s">
        <v>7</v>
      </c>
      <c r="T112" s="55" t="s">
        <v>7</v>
      </c>
      <c r="U112" s="55" t="s">
        <v>7</v>
      </c>
      <c r="V112" s="55">
        <v>2</v>
      </c>
      <c r="W112" s="55" t="s">
        <v>7</v>
      </c>
      <c r="X112" s="55">
        <v>1</v>
      </c>
      <c r="Y112" s="55"/>
      <c r="Z112" s="55"/>
      <c r="AA112" s="49" t="str">
        <f>IF(N(Z112)=0,"",Z112/Z$8*100)</f>
        <v/>
      </c>
      <c r="AB112" s="49" t="str">
        <f>IF(OR(N(Z112)=0,N(Y112)=0),"",Z112/Y112*100-100)</f>
        <v/>
      </c>
      <c r="AC112" s="51" t="s">
        <v>7</v>
      </c>
      <c r="AD112" s="51" t="s">
        <v>7</v>
      </c>
      <c r="AE112" s="51" t="s">
        <v>7</v>
      </c>
      <c r="AF112" s="77" t="str">
        <f>IF(MAX(V112:Z112)&gt;0,IF(AF$3=1,$B$3,IF(AF$3=2,$C$3,$D$3)),IF(AF$3=1,$E$3,IF(AF$3=2,$F$3,$G$3)))</f>
        <v>DATA</v>
      </c>
    </row>
    <row r="113" spans="1:32" ht="15.75" thickTop="1" thickBot="1" x14ac:dyDescent="0.25">
      <c r="A113" s="52" t="str">
        <f>[1]CODES!$E1224</f>
        <v>21</v>
      </c>
      <c r="B113" s="52">
        <f>[1]CODES!$A1224</f>
        <v>780</v>
      </c>
      <c r="C113" s="78" t="str">
        <f>IF($AF$3=1,[1]CODES!$B1224,IF($AF$3=2,[1]CODES!$C1224,[1]CODES!$D1224))</f>
        <v>Trinidad and Tobago</v>
      </c>
      <c r="D113" s="54" t="str">
        <f>IF(AC113="","","(*)")</f>
        <v/>
      </c>
      <c r="E113" s="55" t="s">
        <v>7</v>
      </c>
      <c r="F113" s="55" t="s">
        <v>7</v>
      </c>
      <c r="G113" s="55" t="s">
        <v>7</v>
      </c>
      <c r="H113" s="55" t="s">
        <v>7</v>
      </c>
      <c r="I113" s="55" t="s">
        <v>7</v>
      </c>
      <c r="J113" s="55" t="s">
        <v>7</v>
      </c>
      <c r="K113" s="55" t="s">
        <v>7</v>
      </c>
      <c r="L113" s="55" t="s">
        <v>7</v>
      </c>
      <c r="M113" s="55" t="s">
        <v>7</v>
      </c>
      <c r="N113" s="55" t="s">
        <v>7</v>
      </c>
      <c r="O113" s="55" t="s">
        <v>7</v>
      </c>
      <c r="P113" s="55" t="s">
        <v>7</v>
      </c>
      <c r="Q113" s="55" t="s">
        <v>7</v>
      </c>
      <c r="R113" s="55" t="s">
        <v>7</v>
      </c>
      <c r="S113" s="55" t="s">
        <v>7</v>
      </c>
      <c r="T113" s="55" t="s">
        <v>7</v>
      </c>
      <c r="U113" s="55">
        <v>53</v>
      </c>
      <c r="V113" s="55">
        <v>68</v>
      </c>
      <c r="W113" s="55">
        <v>80</v>
      </c>
      <c r="X113" s="55">
        <v>58</v>
      </c>
      <c r="Y113" s="55">
        <v>80</v>
      </c>
      <c r="Z113" s="55"/>
      <c r="AA113" s="49" t="str">
        <f>IF(N(Z113)=0,"",Z113/Z$8*100)</f>
        <v/>
      </c>
      <c r="AB113" s="49" t="str">
        <f>IF(OR(N(Z113)=0,N(Y113)=0),"",Z113/Y113*100-100)</f>
        <v/>
      </c>
      <c r="AC113" s="51" t="s">
        <v>7</v>
      </c>
      <c r="AD113" s="51" t="s">
        <v>7</v>
      </c>
      <c r="AE113" s="51" t="s">
        <v>7</v>
      </c>
      <c r="AF113" s="77" t="str">
        <f>IF(MAX(V113:Z113)&gt;0,IF(AF$3=1,$B$3,IF(AF$3=2,$C$3,$D$3)),IF(AF$3=1,$E$3,IF(AF$3=2,$F$3,$G$3)))</f>
        <v>DATA</v>
      </c>
    </row>
    <row r="114" spans="1:32" ht="15.75" thickTop="1" thickBot="1" x14ac:dyDescent="0.25">
      <c r="A114" s="52" t="str">
        <f>[1]CODES!$E1225</f>
        <v>21</v>
      </c>
      <c r="B114" s="52">
        <f>[1]CODES!$A1225</f>
        <v>796</v>
      </c>
      <c r="C114" s="78" t="str">
        <f>IF($AF$3=1,[1]CODES!$B1225,IF($AF$3=2,[1]CODES!$C1225,[1]CODES!$D1225))</f>
        <v>Turks and Caicos Islands</v>
      </c>
      <c r="D114" s="54" t="str">
        <f>IF(AC114="","","(*)")</f>
        <v/>
      </c>
      <c r="E114" s="55" t="s">
        <v>7</v>
      </c>
      <c r="F114" s="55" t="s">
        <v>7</v>
      </c>
      <c r="G114" s="55" t="s">
        <v>7</v>
      </c>
      <c r="H114" s="55" t="s">
        <v>7</v>
      </c>
      <c r="I114" s="55" t="s">
        <v>7</v>
      </c>
      <c r="J114" s="55" t="s">
        <v>7</v>
      </c>
      <c r="K114" s="55" t="s">
        <v>7</v>
      </c>
      <c r="L114" s="55" t="s">
        <v>7</v>
      </c>
      <c r="M114" s="55" t="s">
        <v>7</v>
      </c>
      <c r="N114" s="55" t="s">
        <v>7</v>
      </c>
      <c r="O114" s="55" t="s">
        <v>7</v>
      </c>
      <c r="P114" s="55" t="s">
        <v>7</v>
      </c>
      <c r="Q114" s="55" t="s">
        <v>7</v>
      </c>
      <c r="R114" s="55" t="s">
        <v>7</v>
      </c>
      <c r="S114" s="55" t="s">
        <v>7</v>
      </c>
      <c r="T114" s="55" t="s">
        <v>7</v>
      </c>
      <c r="U114" s="55">
        <v>3</v>
      </c>
      <c r="V114" s="55" t="s">
        <v>7</v>
      </c>
      <c r="W114" s="55">
        <v>2</v>
      </c>
      <c r="X114" s="55">
        <v>6</v>
      </c>
      <c r="Y114" s="55">
        <v>12</v>
      </c>
      <c r="Z114" s="55"/>
      <c r="AA114" s="49" t="str">
        <f>IF(N(Z114)=0,"",Z114/Z$8*100)</f>
        <v/>
      </c>
      <c r="AB114" s="49" t="str">
        <f>IF(OR(N(Z114)=0,N(Y114)=0),"",Z114/Y114*100-100)</f>
        <v/>
      </c>
      <c r="AC114" s="51" t="s">
        <v>7</v>
      </c>
      <c r="AD114" s="51" t="s">
        <v>7</v>
      </c>
      <c r="AE114" s="51" t="s">
        <v>7</v>
      </c>
      <c r="AF114" s="77" t="str">
        <f>IF(MAX(V114:Z114)&gt;0,IF(AF$3=1,$B$3,IF(AF$3=2,$C$3,$D$3)),IF(AF$3=1,$E$3,IF(AF$3=2,$F$3,$G$3)))</f>
        <v>DATA</v>
      </c>
    </row>
    <row r="115" spans="1:32" ht="15.75" thickTop="1" thickBot="1" x14ac:dyDescent="0.25">
      <c r="A115" s="52" t="str">
        <f>[1]CODES!$E1226</f>
        <v>21</v>
      </c>
      <c r="B115" s="52">
        <f>[1]CODES!$A1226</f>
        <v>850</v>
      </c>
      <c r="C115" s="78" t="str">
        <f>IF($AF$3=1,[1]CODES!$B1226,IF($AF$3=2,[1]CODES!$C1226,[1]CODES!$D1226))</f>
        <v>United States Virgin Islands</v>
      </c>
      <c r="D115" s="54" t="str">
        <f>IF(AC115="","","(*)")</f>
        <v/>
      </c>
      <c r="E115" s="55" t="s">
        <v>7</v>
      </c>
      <c r="F115" s="55" t="s">
        <v>7</v>
      </c>
      <c r="G115" s="55" t="s">
        <v>7</v>
      </c>
      <c r="H115" s="55" t="s">
        <v>7</v>
      </c>
      <c r="I115" s="55" t="s">
        <v>7</v>
      </c>
      <c r="J115" s="55" t="s">
        <v>7</v>
      </c>
      <c r="K115" s="55" t="s">
        <v>7</v>
      </c>
      <c r="L115" s="55" t="s">
        <v>7</v>
      </c>
      <c r="M115" s="55" t="s">
        <v>7</v>
      </c>
      <c r="N115" s="55" t="s">
        <v>7</v>
      </c>
      <c r="O115" s="55" t="s">
        <v>7</v>
      </c>
      <c r="P115" s="55" t="s">
        <v>7</v>
      </c>
      <c r="Q115" s="55" t="s">
        <v>7</v>
      </c>
      <c r="R115" s="55" t="s">
        <v>7</v>
      </c>
      <c r="S115" s="55" t="s">
        <v>7</v>
      </c>
      <c r="T115" s="55" t="s">
        <v>7</v>
      </c>
      <c r="U115" s="55">
        <v>17</v>
      </c>
      <c r="V115" s="55">
        <v>18</v>
      </c>
      <c r="W115" s="55">
        <v>17</v>
      </c>
      <c r="X115" s="55">
        <v>57</v>
      </c>
      <c r="Y115" s="55">
        <v>22</v>
      </c>
      <c r="Z115" s="55"/>
      <c r="AA115" s="49" t="str">
        <f>IF(N(Z115)=0,"",Z115/Z$8*100)</f>
        <v/>
      </c>
      <c r="AB115" s="49" t="str">
        <f>IF(OR(N(Z115)=0,N(Y115)=0),"",Z115/Y115*100-100)</f>
        <v/>
      </c>
      <c r="AC115" s="51" t="s">
        <v>7</v>
      </c>
      <c r="AD115" s="51" t="s">
        <v>7</v>
      </c>
      <c r="AE115" s="51" t="s">
        <v>7</v>
      </c>
      <c r="AF115" s="77" t="str">
        <f>IF(MAX(V115:Z115)&gt;0,IF(AF$3=1,$B$3,IF(AF$3=2,$C$3,$D$3)),IF(AF$3=1,$E$3,IF(AF$3=2,$F$3,$G$3)))</f>
        <v>DATA</v>
      </c>
    </row>
    <row r="116" spans="1:32" ht="15.75" thickTop="1" thickBot="1" x14ac:dyDescent="0.25">
      <c r="A116" s="52" t="str">
        <f>[1]CODES!$E1227</f>
        <v>21</v>
      </c>
      <c r="B116" s="52">
        <f>[1]CODES!$A1227</f>
        <v>883</v>
      </c>
      <c r="C116" s="78" t="str">
        <f>IF($AF$3=1,[1]CODES!$B1227,IF($AF$3=2,[1]CODES!$C1227,[1]CODES!$D1227))</f>
        <v>Windward Islands</v>
      </c>
      <c r="D116" s="54" t="str">
        <f>IF(AC116="","","(*)")</f>
        <v/>
      </c>
      <c r="E116" s="55" t="s">
        <v>7</v>
      </c>
      <c r="F116" s="55" t="s">
        <v>7</v>
      </c>
      <c r="G116" s="55" t="s">
        <v>7</v>
      </c>
      <c r="H116" s="55" t="s">
        <v>7</v>
      </c>
      <c r="I116" s="55" t="s">
        <v>7</v>
      </c>
      <c r="J116" s="55" t="s">
        <v>7</v>
      </c>
      <c r="K116" s="55" t="s">
        <v>7</v>
      </c>
      <c r="L116" s="55" t="s">
        <v>7</v>
      </c>
      <c r="M116" s="55" t="s">
        <v>7</v>
      </c>
      <c r="N116" s="55" t="s">
        <v>7</v>
      </c>
      <c r="O116" s="55" t="s">
        <v>7</v>
      </c>
      <c r="P116" s="55" t="s">
        <v>7</v>
      </c>
      <c r="Q116" s="55" t="s">
        <v>7</v>
      </c>
      <c r="R116" s="55" t="s">
        <v>7</v>
      </c>
      <c r="S116" s="55" t="s">
        <v>7</v>
      </c>
      <c r="T116" s="55" t="s">
        <v>7</v>
      </c>
      <c r="U116" s="55" t="s">
        <v>7</v>
      </c>
      <c r="V116" s="55" t="s">
        <v>7</v>
      </c>
      <c r="W116" s="55" t="s">
        <v>7</v>
      </c>
      <c r="X116" s="55"/>
      <c r="Y116" s="55"/>
      <c r="Z116" s="55"/>
      <c r="AA116" s="49" t="str">
        <f>IF(N(Z116)=0,"",Z116/Z$8*100)</f>
        <v/>
      </c>
      <c r="AB116" s="49" t="str">
        <f>IF(OR(N(Z116)=0,N(Y116)=0),"",Z116/Y116*100-100)</f>
        <v/>
      </c>
      <c r="AC116" s="51" t="s">
        <v>7</v>
      </c>
      <c r="AD116" s="51" t="s">
        <v>7</v>
      </c>
      <c r="AE116" s="51" t="s">
        <v>7</v>
      </c>
      <c r="AF116" s="77" t="str">
        <f>IF(MAX(V116:Z116)&gt;0,IF(AF$3=1,$B$3,IF(AF$3=2,$C$3,$D$3)),IF(AF$3=1,$E$3,IF(AF$3=2,$F$3,$G$3)))</f>
        <v>NO DATA</v>
      </c>
    </row>
    <row r="117" spans="1:32" ht="15.75" thickTop="1" thickBot="1" x14ac:dyDescent="0.25">
      <c r="A117" s="52" t="str">
        <f>[1]CODES!$E1228</f>
        <v>21</v>
      </c>
      <c r="B117" s="52">
        <f>[1]CODES!$A1228</f>
        <v>920</v>
      </c>
      <c r="C117" s="78" t="str">
        <f>IF($AF$3=1,[1]CODES!$B1228,IF($AF$3=2,[1]CODES!$C1228,[1]CODES!$D1228))</f>
        <v>Other countries of the Caribbean</v>
      </c>
      <c r="D117" s="54" t="str">
        <f>IF(AC117="","","(*)")</f>
        <v/>
      </c>
      <c r="E117" s="55" t="s">
        <v>7</v>
      </c>
      <c r="F117" s="55" t="s">
        <v>7</v>
      </c>
      <c r="G117" s="55" t="s">
        <v>7</v>
      </c>
      <c r="H117" s="55" t="s">
        <v>7</v>
      </c>
      <c r="I117" s="55" t="s">
        <v>7</v>
      </c>
      <c r="J117" s="55" t="s">
        <v>7</v>
      </c>
      <c r="K117" s="55" t="s">
        <v>7</v>
      </c>
      <c r="L117" s="55" t="s">
        <v>7</v>
      </c>
      <c r="M117" s="55" t="s">
        <v>7</v>
      </c>
      <c r="N117" s="55" t="s">
        <v>7</v>
      </c>
      <c r="O117" s="55" t="s">
        <v>7</v>
      </c>
      <c r="P117" s="55" t="s">
        <v>7</v>
      </c>
      <c r="Q117" s="55" t="s">
        <v>7</v>
      </c>
      <c r="R117" s="55" t="s">
        <v>7</v>
      </c>
      <c r="S117" s="55" t="s">
        <v>7</v>
      </c>
      <c r="T117" s="55" t="s">
        <v>7</v>
      </c>
      <c r="U117" s="55" t="s">
        <v>7</v>
      </c>
      <c r="V117" s="55" t="s">
        <v>7</v>
      </c>
      <c r="W117" s="55" t="s">
        <v>7</v>
      </c>
      <c r="X117" s="55"/>
      <c r="Y117" s="55"/>
      <c r="Z117" s="55"/>
      <c r="AA117" s="49" t="str">
        <f>IF(N(Z117)=0,"",Z117/Z$8*100)</f>
        <v/>
      </c>
      <c r="AB117" s="49" t="str">
        <f>IF(OR(N(Z117)=0,N(Y117)=0),"",Z117/Y117*100-100)</f>
        <v/>
      </c>
      <c r="AC117" s="51" t="s">
        <v>7</v>
      </c>
      <c r="AD117" s="51" t="s">
        <v>7</v>
      </c>
      <c r="AE117" s="51" t="s">
        <v>7</v>
      </c>
      <c r="AF117" s="77" t="str">
        <f>IF(MAX(V117:Z117)&gt;0,IF(AF$3=1,$B$3,IF(AF$3=2,$C$3,$D$3)),IF(AF$3=1,$E$3,IF(AF$3=2,$F$3,$G$3)))</f>
        <v>NO DATA</v>
      </c>
    </row>
    <row r="118" spans="1:32" ht="15.75" thickTop="1" thickBot="1" x14ac:dyDescent="0.25">
      <c r="A118" s="52" t="str">
        <f>[1]CODES!$E1229</f>
        <v>21</v>
      </c>
      <c r="B118" s="52">
        <f>[1]CODES!$A1229</f>
        <v>922</v>
      </c>
      <c r="C118" s="78" t="str">
        <f>IF($AF$3=1,[1]CODES!$B1229,IF($AF$3=2,[1]CODES!$C1229,[1]CODES!$D1229))</f>
        <v>All countries of the Caribbean</v>
      </c>
      <c r="D118" s="54" t="str">
        <f>IF(AC118="","","(*)")</f>
        <v/>
      </c>
      <c r="E118" s="55" t="s">
        <v>7</v>
      </c>
      <c r="F118" s="55" t="s">
        <v>7</v>
      </c>
      <c r="G118" s="55" t="s">
        <v>7</v>
      </c>
      <c r="H118" s="55" t="s">
        <v>7</v>
      </c>
      <c r="I118" s="55" t="s">
        <v>7</v>
      </c>
      <c r="J118" s="55" t="s">
        <v>7</v>
      </c>
      <c r="K118" s="55" t="s">
        <v>7</v>
      </c>
      <c r="L118" s="55" t="s">
        <v>7</v>
      </c>
      <c r="M118" s="55" t="s">
        <v>7</v>
      </c>
      <c r="N118" s="55" t="s">
        <v>7</v>
      </c>
      <c r="O118" s="55" t="s">
        <v>7</v>
      </c>
      <c r="P118" s="55" t="s">
        <v>7</v>
      </c>
      <c r="Q118" s="55" t="s">
        <v>7</v>
      </c>
      <c r="R118" s="55" t="s">
        <v>7</v>
      </c>
      <c r="S118" s="55" t="s">
        <v>7</v>
      </c>
      <c r="T118" s="55" t="s">
        <v>7</v>
      </c>
      <c r="U118" s="55" t="s">
        <v>7</v>
      </c>
      <c r="V118" s="55" t="s">
        <v>7</v>
      </c>
      <c r="W118" s="55" t="s">
        <v>7</v>
      </c>
      <c r="X118" s="55"/>
      <c r="Y118" s="55"/>
      <c r="Z118" s="55"/>
      <c r="AA118" s="49" t="str">
        <f>IF(N(Z118)=0,"",Z118/Z$8*100)</f>
        <v/>
      </c>
      <c r="AB118" s="49" t="str">
        <f>IF(OR(N(Z118)=0,N(Y118)=0),"",Z118/Y118*100-100)</f>
        <v/>
      </c>
      <c r="AC118" s="51" t="s">
        <v>7</v>
      </c>
      <c r="AD118" s="51" t="s">
        <v>7</v>
      </c>
      <c r="AE118" s="51" t="s">
        <v>7</v>
      </c>
      <c r="AF118" s="77" t="str">
        <f>IF(MAX(V118:Z118)&gt;0,IF(AF$3=1,$B$3,IF(AF$3=2,$C$3,$D$3)),IF(AF$3=1,$E$3,IF(AF$3=2,$F$3,$G$3)))</f>
        <v>NO DATA</v>
      </c>
    </row>
    <row r="119" spans="1:32" ht="16.5" thickTop="1" thickBot="1" x14ac:dyDescent="0.25">
      <c r="A119" s="38" t="str">
        <f>[1]CODES!$E1230</f>
        <v>22</v>
      </c>
      <c r="B119" s="38">
        <f>[1]CODES!$A1230</f>
        <v>22000</v>
      </c>
      <c r="C119" s="82" t="str">
        <f>IF($AF$3=1,[1]CODES!$B1230,IF($AF$3=2,[1]CODES!$C1230,[1]CODES!$D1230))</f>
        <v>CENTRAL AMERICA</v>
      </c>
      <c r="D119" s="40" t="str">
        <f>IF(AC119="","","(*)")</f>
        <v/>
      </c>
      <c r="E119" s="85">
        <f>SUM(E120:E128)</f>
        <v>0</v>
      </c>
      <c r="F119" s="85">
        <f>SUM(F120:F128)</f>
        <v>0</v>
      </c>
      <c r="G119" s="85">
        <f>SUM(G120:G128)</f>
        <v>0</v>
      </c>
      <c r="H119" s="85">
        <f>SUM(H120:H128)</f>
        <v>0</v>
      </c>
      <c r="I119" s="85">
        <f>SUM(I120:I128)</f>
        <v>0</v>
      </c>
      <c r="J119" s="85">
        <f>SUM(J120:J128)</f>
        <v>0</v>
      </c>
      <c r="K119" s="85">
        <f>SUM(K120:K128)</f>
        <v>0</v>
      </c>
      <c r="L119" s="85">
        <f>SUM(L120:L128)</f>
        <v>0</v>
      </c>
      <c r="M119" s="85">
        <f>SUM(M120:M128)</f>
        <v>0</v>
      </c>
      <c r="N119" s="85">
        <f>SUM(N120:N128)</f>
        <v>0</v>
      </c>
      <c r="O119" s="85">
        <f>SUM(O120:O128)</f>
        <v>0</v>
      </c>
      <c r="P119" s="85">
        <f>SUM(P120:P128)</f>
        <v>0</v>
      </c>
      <c r="Q119" s="85">
        <f>SUM(Q120:Q128)</f>
        <v>0</v>
      </c>
      <c r="R119" s="85">
        <f>SUM(R120:R128)</f>
        <v>0</v>
      </c>
      <c r="S119" s="85">
        <f>SUM(S120:S128)</f>
        <v>0</v>
      </c>
      <c r="T119" s="85">
        <f>SUM(T120:T128)</f>
        <v>0</v>
      </c>
      <c r="U119" s="85">
        <f>SUM(U120:U128)</f>
        <v>784</v>
      </c>
      <c r="V119" s="85">
        <f>SUM(V120:V128)</f>
        <v>921</v>
      </c>
      <c r="W119" s="85">
        <f>SUM(W120:W128)</f>
        <v>970</v>
      </c>
      <c r="X119" s="85">
        <f>SUM(X120:X128)</f>
        <v>912</v>
      </c>
      <c r="Y119" s="85">
        <f>SUM(Y120:Y128)</f>
        <v>467</v>
      </c>
      <c r="Z119" s="85">
        <f>SUM(Z120:Z128)</f>
        <v>0</v>
      </c>
      <c r="AA119" s="84" t="str">
        <f>IF(N(Z119)=0,"",Z119/Z$8*100)</f>
        <v/>
      </c>
      <c r="AB119" s="84" t="str">
        <f>IF(OR(N(Z119)=0,N(Y119)=0),"",Z119/Y119*100-100)</f>
        <v/>
      </c>
      <c r="AC119" s="83" t="s">
        <v>7</v>
      </c>
      <c r="AD119" s="83" t="s">
        <v>7</v>
      </c>
      <c r="AE119" s="83" t="s">
        <v>7</v>
      </c>
      <c r="AF119" s="77" t="str">
        <f>IF(MAX(V119:Z119)&gt;0,IF(AF$3=1,$B$3,IF(AF$3=2,$C$3,$D$3)),IF(AF$3=1,$E$3,IF(AF$3=2,$F$3,$G$3)))</f>
        <v>DATA</v>
      </c>
    </row>
    <row r="120" spans="1:32" ht="15.75" thickTop="1" thickBot="1" x14ac:dyDescent="0.25">
      <c r="A120" s="52" t="str">
        <f>[1]CODES!$E1231</f>
        <v>22</v>
      </c>
      <c r="B120" s="52">
        <f>[1]CODES!$A1231</f>
        <v>84</v>
      </c>
      <c r="C120" s="78" t="str">
        <f>IF($AF$3=1,[1]CODES!$B1231,IF($AF$3=2,[1]CODES!$C1231,[1]CODES!$D1231))</f>
        <v>Belize</v>
      </c>
      <c r="D120" s="54" t="str">
        <f>IF(AC120="","","(*)")</f>
        <v/>
      </c>
      <c r="E120" s="55" t="s">
        <v>7</v>
      </c>
      <c r="F120" s="55" t="s">
        <v>7</v>
      </c>
      <c r="G120" s="55" t="s">
        <v>7</v>
      </c>
      <c r="H120" s="55" t="s">
        <v>7</v>
      </c>
      <c r="I120" s="55" t="s">
        <v>7</v>
      </c>
      <c r="J120" s="55" t="s">
        <v>7</v>
      </c>
      <c r="K120" s="55" t="s">
        <v>7</v>
      </c>
      <c r="L120" s="55" t="s">
        <v>7</v>
      </c>
      <c r="M120" s="55" t="s">
        <v>7</v>
      </c>
      <c r="N120" s="55" t="s">
        <v>7</v>
      </c>
      <c r="O120" s="55" t="s">
        <v>7</v>
      </c>
      <c r="P120" s="55" t="s">
        <v>7</v>
      </c>
      <c r="Q120" s="55" t="s">
        <v>7</v>
      </c>
      <c r="R120" s="55" t="s">
        <v>7</v>
      </c>
      <c r="S120" s="55" t="s">
        <v>7</v>
      </c>
      <c r="T120" s="55" t="s">
        <v>7</v>
      </c>
      <c r="U120" s="55">
        <v>287</v>
      </c>
      <c r="V120" s="55">
        <v>52</v>
      </c>
      <c r="W120" s="55">
        <v>34</v>
      </c>
      <c r="X120" s="55">
        <v>25</v>
      </c>
      <c r="Y120" s="55">
        <v>49</v>
      </c>
      <c r="Z120" s="55"/>
      <c r="AA120" s="49" t="str">
        <f>IF(N(Z120)=0,"",Z120/Z$8*100)</f>
        <v/>
      </c>
      <c r="AB120" s="49" t="str">
        <f>IF(OR(N(Z120)=0,N(Y120)=0),"",Z120/Y120*100-100)</f>
        <v/>
      </c>
      <c r="AC120" s="51" t="s">
        <v>7</v>
      </c>
      <c r="AD120" s="51" t="s">
        <v>7</v>
      </c>
      <c r="AE120" s="51" t="s">
        <v>7</v>
      </c>
      <c r="AF120" s="77" t="str">
        <f>IF(MAX(V120:Z120)&gt;0,IF(AF$3=1,$B$3,IF(AF$3=2,$C$3,$D$3)),IF(AF$3=1,$E$3,IF(AF$3=2,$F$3,$G$3)))</f>
        <v>DATA</v>
      </c>
    </row>
    <row r="121" spans="1:32" ht="15.75" thickTop="1" thickBot="1" x14ac:dyDescent="0.25">
      <c r="A121" s="52" t="str">
        <f>[1]CODES!$E1232</f>
        <v>22</v>
      </c>
      <c r="B121" s="52">
        <f>[1]CODES!$A1232</f>
        <v>188</v>
      </c>
      <c r="C121" s="78" t="str">
        <f>IF($AF$3=1,[1]CODES!$B1232,IF($AF$3=2,[1]CODES!$C1232,[1]CODES!$D1232))</f>
        <v>Costa Rica</v>
      </c>
      <c r="D121" s="54" t="str">
        <f>IF(AC121="","","(*)")</f>
        <v/>
      </c>
      <c r="E121" s="55" t="s">
        <v>7</v>
      </c>
      <c r="F121" s="55" t="s">
        <v>7</v>
      </c>
      <c r="G121" s="55" t="s">
        <v>7</v>
      </c>
      <c r="H121" s="55" t="s">
        <v>7</v>
      </c>
      <c r="I121" s="55" t="s">
        <v>7</v>
      </c>
      <c r="J121" s="55" t="s">
        <v>7</v>
      </c>
      <c r="K121" s="55" t="s">
        <v>7</v>
      </c>
      <c r="L121" s="55" t="s">
        <v>7</v>
      </c>
      <c r="M121" s="55" t="s">
        <v>7</v>
      </c>
      <c r="N121" s="55" t="s">
        <v>7</v>
      </c>
      <c r="O121" s="55" t="s">
        <v>7</v>
      </c>
      <c r="P121" s="55" t="s">
        <v>7</v>
      </c>
      <c r="Q121" s="55" t="s">
        <v>7</v>
      </c>
      <c r="R121" s="55" t="s">
        <v>7</v>
      </c>
      <c r="S121" s="55" t="s">
        <v>7</v>
      </c>
      <c r="T121" s="55" t="s">
        <v>7</v>
      </c>
      <c r="U121" s="55">
        <v>196</v>
      </c>
      <c r="V121" s="55">
        <v>114</v>
      </c>
      <c r="W121" s="55">
        <v>187</v>
      </c>
      <c r="X121" s="55">
        <v>82</v>
      </c>
      <c r="Y121" s="55">
        <v>86</v>
      </c>
      <c r="Z121" s="55"/>
      <c r="AA121" s="49" t="str">
        <f>IF(N(Z121)=0,"",Z121/Z$8*100)</f>
        <v/>
      </c>
      <c r="AB121" s="49" t="str">
        <f>IF(OR(N(Z121)=0,N(Y121)=0),"",Z121/Y121*100-100)</f>
        <v/>
      </c>
      <c r="AC121" s="51" t="s">
        <v>7</v>
      </c>
      <c r="AD121" s="51" t="s">
        <v>7</v>
      </c>
      <c r="AE121" s="51" t="s">
        <v>7</v>
      </c>
      <c r="AF121" s="77" t="str">
        <f>IF(MAX(V121:Z121)&gt;0,IF(AF$3=1,$B$3,IF(AF$3=2,$C$3,$D$3)),IF(AF$3=1,$E$3,IF(AF$3=2,$F$3,$G$3)))</f>
        <v>DATA</v>
      </c>
    </row>
    <row r="122" spans="1:32" ht="15.75" thickTop="1" thickBot="1" x14ac:dyDescent="0.25">
      <c r="A122" s="52" t="str">
        <f>[1]CODES!$E1233</f>
        <v>22</v>
      </c>
      <c r="B122" s="52">
        <f>[1]CODES!$A1233</f>
        <v>222</v>
      </c>
      <c r="C122" s="78" t="str">
        <f>IF($AF$3=1,[1]CODES!$B1233,IF($AF$3=2,[1]CODES!$C1233,[1]CODES!$D1233))</f>
        <v>El Salvador</v>
      </c>
      <c r="D122" s="54" t="str">
        <f>IF(AC122="","","(*)")</f>
        <v/>
      </c>
      <c r="E122" s="55" t="s">
        <v>7</v>
      </c>
      <c r="F122" s="55" t="s">
        <v>7</v>
      </c>
      <c r="G122" s="55" t="s">
        <v>7</v>
      </c>
      <c r="H122" s="55" t="s">
        <v>7</v>
      </c>
      <c r="I122" s="55" t="s">
        <v>7</v>
      </c>
      <c r="J122" s="55" t="s">
        <v>7</v>
      </c>
      <c r="K122" s="55" t="s">
        <v>7</v>
      </c>
      <c r="L122" s="55" t="s">
        <v>7</v>
      </c>
      <c r="M122" s="55" t="s">
        <v>7</v>
      </c>
      <c r="N122" s="55" t="s">
        <v>7</v>
      </c>
      <c r="O122" s="55" t="s">
        <v>7</v>
      </c>
      <c r="P122" s="55" t="s">
        <v>7</v>
      </c>
      <c r="Q122" s="55" t="s">
        <v>7</v>
      </c>
      <c r="R122" s="55" t="s">
        <v>7</v>
      </c>
      <c r="S122" s="55" t="s">
        <v>7</v>
      </c>
      <c r="T122" s="55" t="s">
        <v>7</v>
      </c>
      <c r="U122" s="55">
        <v>19</v>
      </c>
      <c r="V122" s="55">
        <v>28</v>
      </c>
      <c r="W122" s="55">
        <v>15</v>
      </c>
      <c r="X122" s="55">
        <v>24</v>
      </c>
      <c r="Y122" s="55">
        <v>36</v>
      </c>
      <c r="Z122" s="55"/>
      <c r="AA122" s="49" t="str">
        <f>IF(N(Z122)=0,"",Z122/Z$8*100)</f>
        <v/>
      </c>
      <c r="AB122" s="49" t="str">
        <f>IF(OR(N(Z122)=0,N(Y122)=0),"",Z122/Y122*100-100)</f>
        <v/>
      </c>
      <c r="AC122" s="51" t="s">
        <v>7</v>
      </c>
      <c r="AD122" s="51" t="s">
        <v>7</v>
      </c>
      <c r="AE122" s="51" t="s">
        <v>7</v>
      </c>
      <c r="AF122" s="77" t="str">
        <f>IF(MAX(V122:Z122)&gt;0,IF(AF$3=1,$B$3,IF(AF$3=2,$C$3,$D$3)),IF(AF$3=1,$E$3,IF(AF$3=2,$F$3,$G$3)))</f>
        <v>DATA</v>
      </c>
    </row>
    <row r="123" spans="1:32" ht="15.75" thickTop="1" thickBot="1" x14ac:dyDescent="0.25">
      <c r="A123" s="52" t="str">
        <f>[1]CODES!$E1234</f>
        <v>22</v>
      </c>
      <c r="B123" s="52">
        <f>[1]CODES!$A1234</f>
        <v>320</v>
      </c>
      <c r="C123" s="78" t="str">
        <f>IF($AF$3=1,[1]CODES!$B1234,IF($AF$3=2,[1]CODES!$C1234,[1]CODES!$D1234))</f>
        <v>Guatemala</v>
      </c>
      <c r="D123" s="54" t="str">
        <f>IF(AC123="","","(*)")</f>
        <v/>
      </c>
      <c r="E123" s="55" t="s">
        <v>7</v>
      </c>
      <c r="F123" s="55" t="s">
        <v>7</v>
      </c>
      <c r="G123" s="55" t="s">
        <v>7</v>
      </c>
      <c r="H123" s="55" t="s">
        <v>7</v>
      </c>
      <c r="I123" s="55" t="s">
        <v>7</v>
      </c>
      <c r="J123" s="55" t="s">
        <v>7</v>
      </c>
      <c r="K123" s="55" t="s">
        <v>7</v>
      </c>
      <c r="L123" s="55" t="s">
        <v>7</v>
      </c>
      <c r="M123" s="55" t="s">
        <v>7</v>
      </c>
      <c r="N123" s="55" t="s">
        <v>7</v>
      </c>
      <c r="O123" s="55" t="s">
        <v>7</v>
      </c>
      <c r="P123" s="55" t="s">
        <v>7</v>
      </c>
      <c r="Q123" s="55" t="s">
        <v>7</v>
      </c>
      <c r="R123" s="55" t="s">
        <v>7</v>
      </c>
      <c r="S123" s="55" t="s">
        <v>7</v>
      </c>
      <c r="T123" s="55" t="s">
        <v>7</v>
      </c>
      <c r="U123" s="55">
        <v>251</v>
      </c>
      <c r="V123" s="55">
        <v>645</v>
      </c>
      <c r="W123" s="55">
        <v>649</v>
      </c>
      <c r="X123" s="55">
        <v>718</v>
      </c>
      <c r="Y123" s="55">
        <v>248</v>
      </c>
      <c r="Z123" s="55"/>
      <c r="AA123" s="49" t="str">
        <f>IF(N(Z123)=0,"",Z123/Z$8*100)</f>
        <v/>
      </c>
      <c r="AB123" s="49" t="str">
        <f>IF(OR(N(Z123)=0,N(Y123)=0),"",Z123/Y123*100-100)</f>
        <v/>
      </c>
      <c r="AC123" s="51" t="s">
        <v>7</v>
      </c>
      <c r="AD123" s="51" t="s">
        <v>7</v>
      </c>
      <c r="AE123" s="51" t="s">
        <v>7</v>
      </c>
      <c r="AF123" s="77" t="str">
        <f>IF(MAX(V123:Z123)&gt;0,IF(AF$3=1,$B$3,IF(AF$3=2,$C$3,$D$3)),IF(AF$3=1,$E$3,IF(AF$3=2,$F$3,$G$3)))</f>
        <v>DATA</v>
      </c>
    </row>
    <row r="124" spans="1:32" ht="15.75" thickTop="1" thickBot="1" x14ac:dyDescent="0.25">
      <c r="A124" s="52" t="str">
        <f>[1]CODES!$E1235</f>
        <v>22</v>
      </c>
      <c r="B124" s="52">
        <f>[1]CODES!$A1235</f>
        <v>340</v>
      </c>
      <c r="C124" s="78" t="str">
        <f>IF($AF$3=1,[1]CODES!$B1235,IF($AF$3=2,[1]CODES!$C1235,[1]CODES!$D1235))</f>
        <v>Honduras</v>
      </c>
      <c r="D124" s="54" t="str">
        <f>IF(AC124="","","(*)")</f>
        <v/>
      </c>
      <c r="E124" s="55" t="s">
        <v>7</v>
      </c>
      <c r="F124" s="55" t="s">
        <v>7</v>
      </c>
      <c r="G124" s="55" t="s">
        <v>7</v>
      </c>
      <c r="H124" s="55" t="s">
        <v>7</v>
      </c>
      <c r="I124" s="55" t="s">
        <v>7</v>
      </c>
      <c r="J124" s="55" t="s">
        <v>7</v>
      </c>
      <c r="K124" s="55" t="s">
        <v>7</v>
      </c>
      <c r="L124" s="55" t="s">
        <v>7</v>
      </c>
      <c r="M124" s="55" t="s">
        <v>7</v>
      </c>
      <c r="N124" s="55" t="s">
        <v>7</v>
      </c>
      <c r="O124" s="55" t="s">
        <v>7</v>
      </c>
      <c r="P124" s="55" t="s">
        <v>7</v>
      </c>
      <c r="Q124" s="55" t="s">
        <v>7</v>
      </c>
      <c r="R124" s="55" t="s">
        <v>7</v>
      </c>
      <c r="S124" s="55" t="s">
        <v>7</v>
      </c>
      <c r="T124" s="55" t="s">
        <v>7</v>
      </c>
      <c r="U124" s="55">
        <v>21</v>
      </c>
      <c r="V124" s="55">
        <v>61</v>
      </c>
      <c r="W124" s="55">
        <v>56</v>
      </c>
      <c r="X124" s="55">
        <v>35</v>
      </c>
      <c r="Y124" s="55">
        <v>27</v>
      </c>
      <c r="Z124" s="55"/>
      <c r="AA124" s="49" t="str">
        <f>IF(N(Z124)=0,"",Z124/Z$8*100)</f>
        <v/>
      </c>
      <c r="AB124" s="49" t="str">
        <f>IF(OR(N(Z124)=0,N(Y124)=0),"",Z124/Y124*100-100)</f>
        <v/>
      </c>
      <c r="AC124" s="51" t="s">
        <v>7</v>
      </c>
      <c r="AD124" s="51" t="s">
        <v>7</v>
      </c>
      <c r="AE124" s="51" t="s">
        <v>7</v>
      </c>
      <c r="AF124" s="77" t="str">
        <f>IF(MAX(V124:Z124)&gt;0,IF(AF$3=1,$B$3,IF(AF$3=2,$C$3,$D$3)),IF(AF$3=1,$E$3,IF(AF$3=2,$F$3,$G$3)))</f>
        <v>DATA</v>
      </c>
    </row>
    <row r="125" spans="1:32" ht="15.75" thickTop="1" thickBot="1" x14ac:dyDescent="0.25">
      <c r="A125" s="52" t="str">
        <f>[1]CODES!$E1236</f>
        <v>22</v>
      </c>
      <c r="B125" s="52">
        <f>[1]CODES!$A1236</f>
        <v>558</v>
      </c>
      <c r="C125" s="78" t="str">
        <f>IF($AF$3=1,[1]CODES!$B1236,IF($AF$3=2,[1]CODES!$C1236,[1]CODES!$D1236))</f>
        <v>Nicaragua</v>
      </c>
      <c r="D125" s="54" t="str">
        <f>IF(AC125="","","(*)")</f>
        <v/>
      </c>
      <c r="E125" s="55" t="s">
        <v>7</v>
      </c>
      <c r="F125" s="55" t="s">
        <v>7</v>
      </c>
      <c r="G125" s="55" t="s">
        <v>7</v>
      </c>
      <c r="H125" s="55" t="s">
        <v>7</v>
      </c>
      <c r="I125" s="55" t="s">
        <v>7</v>
      </c>
      <c r="J125" s="55" t="s">
        <v>7</v>
      </c>
      <c r="K125" s="55" t="s">
        <v>7</v>
      </c>
      <c r="L125" s="55" t="s">
        <v>7</v>
      </c>
      <c r="M125" s="55" t="s">
        <v>7</v>
      </c>
      <c r="N125" s="55" t="s">
        <v>7</v>
      </c>
      <c r="O125" s="55" t="s">
        <v>7</v>
      </c>
      <c r="P125" s="55" t="s">
        <v>7</v>
      </c>
      <c r="Q125" s="55" t="s">
        <v>7</v>
      </c>
      <c r="R125" s="55" t="s">
        <v>7</v>
      </c>
      <c r="S125" s="55" t="s">
        <v>7</v>
      </c>
      <c r="T125" s="55" t="s">
        <v>7</v>
      </c>
      <c r="U125" s="55">
        <v>8</v>
      </c>
      <c r="V125" s="55">
        <v>12</v>
      </c>
      <c r="W125" s="55">
        <v>16</v>
      </c>
      <c r="X125" s="55">
        <v>23</v>
      </c>
      <c r="Y125" s="55">
        <v>16</v>
      </c>
      <c r="Z125" s="55"/>
      <c r="AA125" s="49" t="str">
        <f>IF(N(Z125)=0,"",Z125/Z$8*100)</f>
        <v/>
      </c>
      <c r="AB125" s="49" t="str">
        <f>IF(OR(N(Z125)=0,N(Y125)=0),"",Z125/Y125*100-100)</f>
        <v/>
      </c>
      <c r="AC125" s="51" t="s">
        <v>7</v>
      </c>
      <c r="AD125" s="51" t="s">
        <v>7</v>
      </c>
      <c r="AE125" s="51" t="s">
        <v>7</v>
      </c>
      <c r="AF125" s="77" t="str">
        <f>IF(MAX(V125:Z125)&gt;0,IF(AF$3=1,$B$3,IF(AF$3=2,$C$3,$D$3)),IF(AF$3=1,$E$3,IF(AF$3=2,$F$3,$G$3)))</f>
        <v>DATA</v>
      </c>
    </row>
    <row r="126" spans="1:32" ht="15.75" thickTop="1" thickBot="1" x14ac:dyDescent="0.25">
      <c r="A126" s="52" t="str">
        <f>[1]CODES!$E1237</f>
        <v>22</v>
      </c>
      <c r="B126" s="52">
        <f>[1]CODES!$A1237</f>
        <v>591</v>
      </c>
      <c r="C126" s="78" t="str">
        <f>IF($AF$3=1,[1]CODES!$B1237,IF($AF$3=2,[1]CODES!$C1237,[1]CODES!$D1237))</f>
        <v>Panama</v>
      </c>
      <c r="D126" s="54" t="str">
        <f>IF(AC126="","","(*)")</f>
        <v/>
      </c>
      <c r="E126" s="55" t="s">
        <v>7</v>
      </c>
      <c r="F126" s="55" t="s">
        <v>7</v>
      </c>
      <c r="G126" s="55" t="s">
        <v>7</v>
      </c>
      <c r="H126" s="55" t="s">
        <v>7</v>
      </c>
      <c r="I126" s="55" t="s">
        <v>7</v>
      </c>
      <c r="J126" s="55" t="s">
        <v>7</v>
      </c>
      <c r="K126" s="55" t="s">
        <v>7</v>
      </c>
      <c r="L126" s="55" t="s">
        <v>7</v>
      </c>
      <c r="M126" s="55" t="s">
        <v>7</v>
      </c>
      <c r="N126" s="55" t="s">
        <v>7</v>
      </c>
      <c r="O126" s="55" t="s">
        <v>7</v>
      </c>
      <c r="P126" s="55" t="s">
        <v>7</v>
      </c>
      <c r="Q126" s="55" t="s">
        <v>7</v>
      </c>
      <c r="R126" s="55" t="s">
        <v>7</v>
      </c>
      <c r="S126" s="55" t="s">
        <v>7</v>
      </c>
      <c r="T126" s="55" t="s">
        <v>7</v>
      </c>
      <c r="U126" s="55">
        <v>2</v>
      </c>
      <c r="V126" s="55">
        <v>9</v>
      </c>
      <c r="W126" s="55">
        <v>13</v>
      </c>
      <c r="X126" s="55">
        <v>5</v>
      </c>
      <c r="Y126" s="55">
        <v>5</v>
      </c>
      <c r="Z126" s="55"/>
      <c r="AA126" s="49" t="str">
        <f>IF(N(Z126)=0,"",Z126/Z$8*100)</f>
        <v/>
      </c>
      <c r="AB126" s="49" t="str">
        <f>IF(OR(N(Z126)=0,N(Y126)=0),"",Z126/Y126*100-100)</f>
        <v/>
      </c>
      <c r="AC126" s="51" t="s">
        <v>7</v>
      </c>
      <c r="AD126" s="51" t="s">
        <v>7</v>
      </c>
      <c r="AE126" s="51" t="s">
        <v>7</v>
      </c>
      <c r="AF126" s="77" t="str">
        <f>IF(MAX(V126:Z126)&gt;0,IF(AF$3=1,$B$3,IF(AF$3=2,$C$3,$D$3)),IF(AF$3=1,$E$3,IF(AF$3=2,$F$3,$G$3)))</f>
        <v>DATA</v>
      </c>
    </row>
    <row r="127" spans="1:32" ht="15.75" thickTop="1" thickBot="1" x14ac:dyDescent="0.25">
      <c r="A127" s="52" t="str">
        <f>[1]CODES!$E1238</f>
        <v>22</v>
      </c>
      <c r="B127" s="52">
        <f>[1]CODES!$A1238</f>
        <v>923</v>
      </c>
      <c r="C127" s="78" t="str">
        <f>IF($AF$3=1,[1]CODES!$B1238,IF($AF$3=2,[1]CODES!$C1238,[1]CODES!$D1238))</f>
        <v>Other countries of Central America</v>
      </c>
      <c r="D127" s="54" t="str">
        <f>IF(AC127="","","(*)")</f>
        <v/>
      </c>
      <c r="E127" s="55" t="s">
        <v>7</v>
      </c>
      <c r="F127" s="55" t="s">
        <v>7</v>
      </c>
      <c r="G127" s="55" t="s">
        <v>7</v>
      </c>
      <c r="H127" s="55" t="s">
        <v>7</v>
      </c>
      <c r="I127" s="55" t="s">
        <v>7</v>
      </c>
      <c r="J127" s="55" t="s">
        <v>7</v>
      </c>
      <c r="K127" s="55" t="s">
        <v>7</v>
      </c>
      <c r="L127" s="55" t="s">
        <v>7</v>
      </c>
      <c r="M127" s="55" t="s">
        <v>7</v>
      </c>
      <c r="N127" s="55" t="s">
        <v>7</v>
      </c>
      <c r="O127" s="55" t="s">
        <v>7</v>
      </c>
      <c r="P127" s="55" t="s">
        <v>7</v>
      </c>
      <c r="Q127" s="55" t="s">
        <v>7</v>
      </c>
      <c r="R127" s="55" t="s">
        <v>7</v>
      </c>
      <c r="S127" s="55" t="s">
        <v>7</v>
      </c>
      <c r="T127" s="55" t="s">
        <v>7</v>
      </c>
      <c r="U127" s="55" t="s">
        <v>7</v>
      </c>
      <c r="V127" s="55" t="s">
        <v>7</v>
      </c>
      <c r="W127" s="55" t="s">
        <v>7</v>
      </c>
      <c r="X127" s="55"/>
      <c r="Y127" s="55"/>
      <c r="Z127" s="55"/>
      <c r="AA127" s="49" t="str">
        <f>IF(N(Z127)=0,"",Z127/Z$8*100)</f>
        <v/>
      </c>
      <c r="AB127" s="49" t="str">
        <f>IF(OR(N(Z127)=0,N(Y127)=0),"",Z127/Y127*100-100)</f>
        <v/>
      </c>
      <c r="AC127" s="51" t="s">
        <v>7</v>
      </c>
      <c r="AD127" s="51" t="s">
        <v>7</v>
      </c>
      <c r="AE127" s="51" t="s">
        <v>7</v>
      </c>
      <c r="AF127" s="77" t="str">
        <f>IF(MAX(V127:Z127)&gt;0,IF(AF$3=1,$B$3,IF(AF$3=2,$C$3,$D$3)),IF(AF$3=1,$E$3,IF(AF$3=2,$F$3,$G$3)))</f>
        <v>NO DATA</v>
      </c>
    </row>
    <row r="128" spans="1:32" ht="15.75" thickTop="1" thickBot="1" x14ac:dyDescent="0.25">
      <c r="A128" s="52" t="str">
        <f>[1]CODES!$E1239</f>
        <v>22</v>
      </c>
      <c r="B128" s="52">
        <f>[1]CODES!$A1239</f>
        <v>924</v>
      </c>
      <c r="C128" s="78" t="str">
        <f>IF($AF$3=1,[1]CODES!$B1239,IF($AF$3=2,[1]CODES!$C1239,[1]CODES!$D1239))</f>
        <v>All countries of Central America</v>
      </c>
      <c r="D128" s="54" t="str">
        <f>IF(AC128="","","(*)")</f>
        <v/>
      </c>
      <c r="E128" s="55" t="s">
        <v>7</v>
      </c>
      <c r="F128" s="55" t="s">
        <v>7</v>
      </c>
      <c r="G128" s="55" t="s">
        <v>7</v>
      </c>
      <c r="H128" s="55" t="s">
        <v>7</v>
      </c>
      <c r="I128" s="55" t="s">
        <v>7</v>
      </c>
      <c r="J128" s="55" t="s">
        <v>7</v>
      </c>
      <c r="K128" s="55" t="s">
        <v>7</v>
      </c>
      <c r="L128" s="55" t="s">
        <v>7</v>
      </c>
      <c r="M128" s="55" t="s">
        <v>7</v>
      </c>
      <c r="N128" s="55" t="s">
        <v>7</v>
      </c>
      <c r="O128" s="55" t="s">
        <v>7</v>
      </c>
      <c r="P128" s="55" t="s">
        <v>7</v>
      </c>
      <c r="Q128" s="55" t="s">
        <v>7</v>
      </c>
      <c r="R128" s="55" t="s">
        <v>7</v>
      </c>
      <c r="S128" s="55" t="s">
        <v>7</v>
      </c>
      <c r="T128" s="55" t="s">
        <v>7</v>
      </c>
      <c r="U128" s="55" t="s">
        <v>7</v>
      </c>
      <c r="V128" s="55" t="s">
        <v>7</v>
      </c>
      <c r="W128" s="55" t="s">
        <v>7</v>
      </c>
      <c r="X128" s="55"/>
      <c r="Y128" s="55"/>
      <c r="Z128" s="55"/>
      <c r="AA128" s="49" t="str">
        <f>IF(N(Z128)=0,"",Z128/Z$8*100)</f>
        <v/>
      </c>
      <c r="AB128" s="49" t="str">
        <f>IF(OR(N(Z128)=0,N(Y128)=0),"",Z128/Y128*100-100)</f>
        <v/>
      </c>
      <c r="AC128" s="51" t="s">
        <v>7</v>
      </c>
      <c r="AD128" s="51" t="s">
        <v>7</v>
      </c>
      <c r="AE128" s="51" t="s">
        <v>7</v>
      </c>
      <c r="AF128" s="77" t="str">
        <f>IF(MAX(V128:Z128)&gt;0,IF(AF$3=1,$B$3,IF(AF$3=2,$C$3,$D$3)),IF(AF$3=1,$E$3,IF(AF$3=2,$F$3,$G$3)))</f>
        <v>NO DATA</v>
      </c>
    </row>
    <row r="129" spans="1:32" ht="16.5" thickTop="1" thickBot="1" x14ac:dyDescent="0.25">
      <c r="A129" s="38" t="str">
        <f>[1]CODES!$E1240</f>
        <v>23</v>
      </c>
      <c r="B129" s="38">
        <f>[1]CODES!$A1240</f>
        <v>23000</v>
      </c>
      <c r="C129" s="82" t="str">
        <f>IF($AF$3=1,[1]CODES!$B1240,IF($AF$3=2,[1]CODES!$C1240,[1]CODES!$D1240))</f>
        <v>NORTH AMERICA</v>
      </c>
      <c r="D129" s="40" t="str">
        <f>IF(AC129="","","(*)")</f>
        <v/>
      </c>
      <c r="E129" s="85">
        <f>SUM(E130:E138)</f>
        <v>10399</v>
      </c>
      <c r="F129" s="85">
        <f>SUM(F130:F138)</f>
        <v>12160</v>
      </c>
      <c r="G129" s="85">
        <f>SUM(G130:G138)</f>
        <v>13430</v>
      </c>
      <c r="H129" s="85">
        <f>SUM(H130:H138)</f>
        <v>14094</v>
      </c>
      <c r="I129" s="85">
        <f>SUM(I130:I138)</f>
        <v>12341</v>
      </c>
      <c r="J129" s="85">
        <f>SUM(J130:J138)</f>
        <v>11646</v>
      </c>
      <c r="K129" s="85">
        <f>SUM(K130:K138)</f>
        <v>12420</v>
      </c>
      <c r="L129" s="85">
        <f>SUM(L130:L138)</f>
        <v>14139</v>
      </c>
      <c r="M129" s="85">
        <f>SUM(M130:M138)</f>
        <v>15683</v>
      </c>
      <c r="N129" s="85">
        <f>SUM(N130:N138)</f>
        <v>22567</v>
      </c>
      <c r="O129" s="85">
        <f>SUM(O130:O138)</f>
        <v>27163</v>
      </c>
      <c r="P129" s="85">
        <f>SUM(P130:P138)</f>
        <v>34243</v>
      </c>
      <c r="Q129" s="85">
        <f>SUM(Q130:Q138)</f>
        <v>40652</v>
      </c>
      <c r="R129" s="85">
        <f>SUM(R130:R138)</f>
        <v>51604</v>
      </c>
      <c r="S129" s="85">
        <f>SUM(S130:S138)</f>
        <v>44970</v>
      </c>
      <c r="T129" s="85">
        <f>SUM(T130:T138)</f>
        <v>54209</v>
      </c>
      <c r="U129" s="85">
        <f>SUM(U130:U138)</f>
        <v>56584</v>
      </c>
      <c r="V129" s="85">
        <f>SUM(V130:V138)</f>
        <v>66356</v>
      </c>
      <c r="W129" s="85">
        <f>SUM(W130:W138)</f>
        <v>66680</v>
      </c>
      <c r="X129" s="85">
        <f>SUM(X130:X138)</f>
        <v>70919</v>
      </c>
      <c r="Y129" s="85">
        <f>SUM(Y130:Y138)</f>
        <v>58751</v>
      </c>
      <c r="Z129" s="85">
        <f>SUM(Z130:Z138)</f>
        <v>0</v>
      </c>
      <c r="AA129" s="84" t="str">
        <f>IF(N(Z129)=0,"",Z129/Z$8*100)</f>
        <v/>
      </c>
      <c r="AB129" s="84" t="str">
        <f>IF(OR(N(Z129)=0,N(Y129)=0),"",Z129/Y129*100-100)</f>
        <v/>
      </c>
      <c r="AC129" s="83" t="s">
        <v>7</v>
      </c>
      <c r="AD129" s="83" t="s">
        <v>7</v>
      </c>
      <c r="AE129" s="83" t="s">
        <v>7</v>
      </c>
      <c r="AF129" s="79" t="str">
        <f>IF(MAX(V129:Z129)&gt;0,IF(AF$3=1,$B$3,IF(AF$3=2,$C$3,$D$3)),IF(AF$3=1,$E$3,IF(AF$3=2,$F$3,$G$3)))</f>
        <v>DATA</v>
      </c>
    </row>
    <row r="130" spans="1:32" ht="15.75" thickTop="1" thickBot="1" x14ac:dyDescent="0.25">
      <c r="A130" s="52" t="str">
        <f>[1]CODES!$E1241</f>
        <v>23</v>
      </c>
      <c r="B130" s="52">
        <f>[1]CODES!$A1241</f>
        <v>124</v>
      </c>
      <c r="C130" s="78" t="str">
        <f>IF($AF$3=1,[1]CODES!$B1241,IF($AF$3=2,[1]CODES!$C1241,[1]CODES!$D1241))</f>
        <v>Canada</v>
      </c>
      <c r="D130" s="54" t="str">
        <f>IF(AC130="","","(*)")</f>
        <v/>
      </c>
      <c r="E130" s="55">
        <v>2801</v>
      </c>
      <c r="F130" s="55">
        <v>3017</v>
      </c>
      <c r="G130" s="55">
        <v>3333</v>
      </c>
      <c r="H130" s="55">
        <v>2831</v>
      </c>
      <c r="I130" s="55">
        <v>2539</v>
      </c>
      <c r="J130" s="55">
        <v>2053</v>
      </c>
      <c r="K130" s="55">
        <v>1870</v>
      </c>
      <c r="L130" s="55">
        <v>2216</v>
      </c>
      <c r="M130" s="55">
        <v>2507</v>
      </c>
      <c r="N130" s="55">
        <v>3669</v>
      </c>
      <c r="O130" s="55">
        <v>5195</v>
      </c>
      <c r="P130" s="55">
        <v>6123</v>
      </c>
      <c r="Q130" s="55">
        <v>8308</v>
      </c>
      <c r="R130" s="55">
        <v>9186</v>
      </c>
      <c r="S130" s="55">
        <v>6999</v>
      </c>
      <c r="T130" s="55">
        <v>8353</v>
      </c>
      <c r="U130" s="55">
        <v>8550</v>
      </c>
      <c r="V130" s="55">
        <v>10186</v>
      </c>
      <c r="W130" s="55">
        <v>9729</v>
      </c>
      <c r="X130" s="55">
        <v>10425</v>
      </c>
      <c r="Y130" s="55">
        <v>9124</v>
      </c>
      <c r="Z130" s="55"/>
      <c r="AA130" s="49" t="str">
        <f>IF(N(Z130)=0,"",Z130/Z$8*100)</f>
        <v/>
      </c>
      <c r="AB130" s="49" t="str">
        <f>IF(OR(N(Z130)=0,N(Y130)=0),"",Z130/Y130*100-100)</f>
        <v/>
      </c>
      <c r="AC130" s="51" t="s">
        <v>7</v>
      </c>
      <c r="AD130" s="51" t="s">
        <v>7</v>
      </c>
      <c r="AE130" s="51" t="s">
        <v>7</v>
      </c>
      <c r="AF130" s="79" t="str">
        <f>IF(MAX(V130:Z130)&gt;0,IF(AF$3=1,$B$3,IF(AF$3=2,$C$3,$D$3)),IF(AF$3=1,$E$3,IF(AF$3=2,$F$3,$G$3)))</f>
        <v>DATA</v>
      </c>
    </row>
    <row r="131" spans="1:32" ht="15.75" thickTop="1" thickBot="1" x14ac:dyDescent="0.25">
      <c r="A131" s="52" t="str">
        <f>[1]CODES!$E1242</f>
        <v>23</v>
      </c>
      <c r="B131" s="52">
        <f>[1]CODES!$A1242</f>
        <v>304</v>
      </c>
      <c r="C131" s="78" t="str">
        <f>IF($AF$3=1,[1]CODES!$B1242,IF($AF$3=2,[1]CODES!$C1242,[1]CODES!$D1242))</f>
        <v>Greenland</v>
      </c>
      <c r="D131" s="54" t="str">
        <f>IF(AC131="","","(*)")</f>
        <v/>
      </c>
      <c r="E131" s="55" t="s">
        <v>7</v>
      </c>
      <c r="F131" s="55" t="s">
        <v>7</v>
      </c>
      <c r="G131" s="55" t="s">
        <v>7</v>
      </c>
      <c r="H131" s="55" t="s">
        <v>7</v>
      </c>
      <c r="I131" s="55" t="s">
        <v>7</v>
      </c>
      <c r="J131" s="55" t="s">
        <v>7</v>
      </c>
      <c r="K131" s="55" t="s">
        <v>7</v>
      </c>
      <c r="L131" s="55" t="s">
        <v>7</v>
      </c>
      <c r="M131" s="55" t="s">
        <v>7</v>
      </c>
      <c r="N131" s="55" t="s">
        <v>7</v>
      </c>
      <c r="O131" s="55" t="s">
        <v>7</v>
      </c>
      <c r="P131" s="55" t="s">
        <v>7</v>
      </c>
      <c r="Q131" s="55" t="s">
        <v>7</v>
      </c>
      <c r="R131" s="55" t="s">
        <v>7</v>
      </c>
      <c r="S131" s="55" t="s">
        <v>7</v>
      </c>
      <c r="T131" s="55" t="s">
        <v>7</v>
      </c>
      <c r="U131" s="55">
        <v>24</v>
      </c>
      <c r="V131" s="55">
        <v>3</v>
      </c>
      <c r="W131" s="55">
        <v>2</v>
      </c>
      <c r="X131" s="55">
        <v>4</v>
      </c>
      <c r="Y131" s="55">
        <v>1</v>
      </c>
      <c r="Z131" s="55"/>
      <c r="AA131" s="49" t="str">
        <f>IF(N(Z131)=0,"",Z131/Z$8*100)</f>
        <v/>
      </c>
      <c r="AB131" s="49" t="str">
        <f>IF(OR(N(Z131)=0,N(Y131)=0),"",Z131/Y131*100-100)</f>
        <v/>
      </c>
      <c r="AC131" s="51" t="s">
        <v>7</v>
      </c>
      <c r="AD131" s="51" t="s">
        <v>7</v>
      </c>
      <c r="AE131" s="51" t="s">
        <v>7</v>
      </c>
      <c r="AF131" s="77" t="str">
        <f>IF(MAX(V131:Z131)&gt;0,IF(AF$3=1,$B$3,IF(AF$3=2,$C$3,$D$3)),IF(AF$3=1,$E$3,IF(AF$3=2,$F$3,$G$3)))</f>
        <v>DATA</v>
      </c>
    </row>
    <row r="132" spans="1:32" ht="15.75" thickTop="1" thickBot="1" x14ac:dyDescent="0.25">
      <c r="A132" s="52" t="str">
        <f>[1]CODES!$E1243</f>
        <v>23</v>
      </c>
      <c r="B132" s="52">
        <f>[1]CODES!$A1243</f>
        <v>484</v>
      </c>
      <c r="C132" s="78" t="str">
        <f>IF($AF$3=1,[1]CODES!$B1243,IF($AF$3=2,[1]CODES!$C1243,[1]CODES!$D1243))</f>
        <v>Mexico</v>
      </c>
      <c r="D132" s="54" t="str">
        <f>IF(AC132="","","(*)")</f>
        <v/>
      </c>
      <c r="E132" s="55" t="s">
        <v>7</v>
      </c>
      <c r="F132" s="55" t="s">
        <v>7</v>
      </c>
      <c r="G132" s="55" t="s">
        <v>7</v>
      </c>
      <c r="H132" s="55" t="s">
        <v>7</v>
      </c>
      <c r="I132" s="55" t="s">
        <v>7</v>
      </c>
      <c r="J132" s="55" t="s">
        <v>7</v>
      </c>
      <c r="K132" s="55" t="s">
        <v>7</v>
      </c>
      <c r="L132" s="55" t="s">
        <v>7</v>
      </c>
      <c r="M132" s="55" t="s">
        <v>7</v>
      </c>
      <c r="N132" s="55" t="s">
        <v>7</v>
      </c>
      <c r="O132" s="55" t="s">
        <v>7</v>
      </c>
      <c r="P132" s="55" t="s">
        <v>7</v>
      </c>
      <c r="Q132" s="55" t="s">
        <v>7</v>
      </c>
      <c r="R132" s="55" t="s">
        <v>7</v>
      </c>
      <c r="S132" s="55" t="s">
        <v>7</v>
      </c>
      <c r="T132" s="55" t="s">
        <v>7</v>
      </c>
      <c r="U132" s="55">
        <v>107</v>
      </c>
      <c r="V132" s="55">
        <v>245</v>
      </c>
      <c r="W132" s="55">
        <v>162</v>
      </c>
      <c r="X132" s="55">
        <v>228</v>
      </c>
      <c r="Y132" s="55">
        <v>196</v>
      </c>
      <c r="Z132" s="55"/>
      <c r="AA132" s="49" t="str">
        <f>IF(N(Z132)=0,"",Z132/Z$8*100)</f>
        <v/>
      </c>
      <c r="AB132" s="49" t="str">
        <f>IF(OR(N(Z132)=0,N(Y132)=0),"",Z132/Y132*100-100)</f>
        <v/>
      </c>
      <c r="AC132" s="51" t="s">
        <v>7</v>
      </c>
      <c r="AD132" s="51" t="s">
        <v>7</v>
      </c>
      <c r="AE132" s="51" t="s">
        <v>7</v>
      </c>
      <c r="AF132" s="77" t="str">
        <f>IF(MAX(V132:Z132)&gt;0,IF(AF$3=1,$B$3,IF(AF$3=2,$C$3,$D$3)),IF(AF$3=1,$E$3,IF(AF$3=2,$F$3,$G$3)))</f>
        <v>DATA</v>
      </c>
    </row>
    <row r="133" spans="1:32" ht="15.75" thickTop="1" thickBot="1" x14ac:dyDescent="0.25">
      <c r="A133" s="52" t="str">
        <f>[1]CODES!$E1244</f>
        <v>23</v>
      </c>
      <c r="B133" s="52">
        <f>[1]CODES!$A1244</f>
        <v>666</v>
      </c>
      <c r="C133" s="78" t="str">
        <f>IF($AF$3=1,[1]CODES!$B1244,IF($AF$3=2,[1]CODES!$C1244,[1]CODES!$D1244))</f>
        <v>Saint Pierre and Miquelon</v>
      </c>
      <c r="D133" s="54" t="str">
        <f>IF(AC133="","","(*)")</f>
        <v/>
      </c>
      <c r="E133" s="55" t="s">
        <v>7</v>
      </c>
      <c r="F133" s="55" t="s">
        <v>7</v>
      </c>
      <c r="G133" s="55" t="s">
        <v>7</v>
      </c>
      <c r="H133" s="55" t="s">
        <v>7</v>
      </c>
      <c r="I133" s="55" t="s">
        <v>7</v>
      </c>
      <c r="J133" s="55" t="s">
        <v>7</v>
      </c>
      <c r="K133" s="55" t="s">
        <v>7</v>
      </c>
      <c r="L133" s="55" t="s">
        <v>7</v>
      </c>
      <c r="M133" s="55" t="s">
        <v>7</v>
      </c>
      <c r="N133" s="55" t="s">
        <v>7</v>
      </c>
      <c r="O133" s="55" t="s">
        <v>7</v>
      </c>
      <c r="P133" s="55" t="s">
        <v>7</v>
      </c>
      <c r="Q133" s="55" t="s">
        <v>7</v>
      </c>
      <c r="R133" s="55" t="s">
        <v>7</v>
      </c>
      <c r="S133" s="55" t="s">
        <v>7</v>
      </c>
      <c r="T133" s="55" t="s">
        <v>7</v>
      </c>
      <c r="U133" s="55">
        <v>33</v>
      </c>
      <c r="V133" s="55">
        <v>10</v>
      </c>
      <c r="W133" s="55">
        <v>21</v>
      </c>
      <c r="X133" s="55">
        <v>36</v>
      </c>
      <c r="Y133" s="55">
        <v>7</v>
      </c>
      <c r="Z133" s="55"/>
      <c r="AA133" s="49" t="str">
        <f>IF(N(Z133)=0,"",Z133/Z$8*100)</f>
        <v/>
      </c>
      <c r="AB133" s="49" t="str">
        <f>IF(OR(N(Z133)=0,N(Y133)=0),"",Z133/Y133*100-100)</f>
        <v/>
      </c>
      <c r="AC133" s="51" t="s">
        <v>7</v>
      </c>
      <c r="AD133" s="51" t="s">
        <v>7</v>
      </c>
      <c r="AE133" s="51" t="s">
        <v>7</v>
      </c>
      <c r="AF133" s="77" t="str">
        <f>IF(MAX(V133:Z133)&gt;0,IF(AF$3=1,$B$3,IF(AF$3=2,$C$3,$D$3)),IF(AF$3=1,$E$3,IF(AF$3=2,$F$3,$G$3)))</f>
        <v>DATA</v>
      </c>
    </row>
    <row r="134" spans="1:32" ht="15.75" thickTop="1" thickBot="1" x14ac:dyDescent="0.25">
      <c r="A134" s="52" t="str">
        <f>[1]CODES!$E1245</f>
        <v>23</v>
      </c>
      <c r="B134" s="52">
        <f>[1]CODES!$A1245</f>
        <v>840</v>
      </c>
      <c r="C134" s="78" t="str">
        <f>IF($AF$3=1,[1]CODES!$B1245,IF($AF$3=2,[1]CODES!$C1245,[1]CODES!$D1245))</f>
        <v>United States of America</v>
      </c>
      <c r="D134" s="54" t="str">
        <f>IF(AC134="","","(*)")</f>
        <v/>
      </c>
      <c r="E134" s="55">
        <v>7598</v>
      </c>
      <c r="F134" s="55">
        <v>9143</v>
      </c>
      <c r="G134" s="55">
        <v>10097</v>
      </c>
      <c r="H134" s="55">
        <v>11263</v>
      </c>
      <c r="I134" s="55">
        <v>9802</v>
      </c>
      <c r="J134" s="55">
        <v>9593</v>
      </c>
      <c r="K134" s="55">
        <v>10550</v>
      </c>
      <c r="L134" s="55">
        <v>11923</v>
      </c>
      <c r="M134" s="55">
        <v>13176</v>
      </c>
      <c r="N134" s="55">
        <v>18898</v>
      </c>
      <c r="O134" s="55">
        <v>21968</v>
      </c>
      <c r="P134" s="55">
        <v>28120</v>
      </c>
      <c r="Q134" s="55">
        <v>32344</v>
      </c>
      <c r="R134" s="55">
        <v>42418</v>
      </c>
      <c r="S134" s="55">
        <v>37971</v>
      </c>
      <c r="T134" s="55">
        <v>45856</v>
      </c>
      <c r="U134" s="55">
        <v>47869</v>
      </c>
      <c r="V134" s="55">
        <v>55912</v>
      </c>
      <c r="W134" s="55">
        <v>56766</v>
      </c>
      <c r="X134" s="55">
        <v>60226</v>
      </c>
      <c r="Y134" s="55">
        <v>49414</v>
      </c>
      <c r="Z134" s="55"/>
      <c r="AA134" s="49" t="str">
        <f>IF(N(Z134)=0,"",Z134/Z$8*100)</f>
        <v/>
      </c>
      <c r="AB134" s="49" t="str">
        <f>IF(OR(N(Z134)=0,N(Y134)=0),"",Z134/Y134*100-100)</f>
        <v/>
      </c>
      <c r="AC134" s="51" t="s">
        <v>7</v>
      </c>
      <c r="AD134" s="51" t="s">
        <v>7</v>
      </c>
      <c r="AE134" s="51" t="s">
        <v>7</v>
      </c>
      <c r="AF134" s="79" t="str">
        <f>IF(MAX(V134:Z134)&gt;0,IF(AF$3=1,$B$3,IF(AF$3=2,$C$3,$D$3)),IF(AF$3=1,$E$3,IF(AF$3=2,$F$3,$G$3)))</f>
        <v>DATA</v>
      </c>
    </row>
    <row r="135" spans="1:32" ht="15.75" thickTop="1" thickBot="1" x14ac:dyDescent="0.25">
      <c r="A135" s="52" t="str">
        <f>[1]CODES!$E1246</f>
        <v>23</v>
      </c>
      <c r="B135" s="52">
        <f>[1]CODES!$A1246</f>
        <v>900</v>
      </c>
      <c r="C135" s="78" t="str">
        <f>IF($AF$3=1,[1]CODES!$B1246,IF($AF$3=2,[1]CODES!$C1246,[1]CODES!$D1246))</f>
        <v>Hawaii, USA</v>
      </c>
      <c r="D135" s="54" t="str">
        <f>IF(AC135="","","(*)")</f>
        <v/>
      </c>
      <c r="E135" s="55" t="s">
        <v>7</v>
      </c>
      <c r="F135" s="55" t="s">
        <v>7</v>
      </c>
      <c r="G135" s="55" t="s">
        <v>7</v>
      </c>
      <c r="H135" s="55" t="s">
        <v>7</v>
      </c>
      <c r="I135" s="55" t="s">
        <v>7</v>
      </c>
      <c r="J135" s="55" t="s">
        <v>7</v>
      </c>
      <c r="K135" s="55" t="s">
        <v>7</v>
      </c>
      <c r="L135" s="55" t="s">
        <v>7</v>
      </c>
      <c r="M135" s="55" t="s">
        <v>7</v>
      </c>
      <c r="N135" s="55" t="s">
        <v>7</v>
      </c>
      <c r="O135" s="55" t="s">
        <v>7</v>
      </c>
      <c r="P135" s="55" t="s">
        <v>7</v>
      </c>
      <c r="Q135" s="55" t="s">
        <v>7</v>
      </c>
      <c r="R135" s="55" t="s">
        <v>7</v>
      </c>
      <c r="S135" s="55" t="s">
        <v>7</v>
      </c>
      <c r="T135" s="55" t="s">
        <v>7</v>
      </c>
      <c r="U135" s="55">
        <v>1</v>
      </c>
      <c r="V135" s="55" t="s">
        <v>7</v>
      </c>
      <c r="W135" s="55" t="s">
        <v>7</v>
      </c>
      <c r="X135" s="55"/>
      <c r="Y135" s="55">
        <v>9</v>
      </c>
      <c r="Z135" s="55"/>
      <c r="AA135" s="49" t="str">
        <f>IF(N(Z135)=0,"",Z135/Z$8*100)</f>
        <v/>
      </c>
      <c r="AB135" s="49" t="str">
        <f>IF(OR(N(Z135)=0,N(Y135)=0),"",Z135/Y135*100-100)</f>
        <v/>
      </c>
      <c r="AC135" s="51" t="s">
        <v>7</v>
      </c>
      <c r="AD135" s="51" t="s">
        <v>7</v>
      </c>
      <c r="AE135" s="51" t="s">
        <v>7</v>
      </c>
      <c r="AF135" s="77" t="str">
        <f>IF(MAX(V135:Z135)&gt;0,IF(AF$3=1,$B$3,IF(AF$3=2,$C$3,$D$3)),IF(AF$3=1,$E$3,IF(AF$3=2,$F$3,$G$3)))</f>
        <v>DATA</v>
      </c>
    </row>
    <row r="136" spans="1:32" ht="15.75" thickTop="1" thickBot="1" x14ac:dyDescent="0.25">
      <c r="A136" s="52" t="str">
        <f>[1]CODES!$E1247</f>
        <v>23</v>
      </c>
      <c r="B136" s="52">
        <f>[1]CODES!$A1247</f>
        <v>992</v>
      </c>
      <c r="C136" s="78" t="str">
        <f>IF($AF$3=1,[1]CODES!$B1247,IF($AF$3=2,[1]CODES!$C1247,[1]CODES!$D1247))</f>
        <v>Canada, United States</v>
      </c>
      <c r="D136" s="54" t="str">
        <f>IF(AC136="","","(*)")</f>
        <v/>
      </c>
      <c r="E136" s="55" t="s">
        <v>7</v>
      </c>
      <c r="F136" s="55" t="s">
        <v>7</v>
      </c>
      <c r="G136" s="55" t="s">
        <v>7</v>
      </c>
      <c r="H136" s="55" t="s">
        <v>7</v>
      </c>
      <c r="I136" s="55" t="s">
        <v>7</v>
      </c>
      <c r="J136" s="55" t="s">
        <v>7</v>
      </c>
      <c r="K136" s="55" t="s">
        <v>7</v>
      </c>
      <c r="L136" s="55" t="s">
        <v>7</v>
      </c>
      <c r="M136" s="55" t="s">
        <v>7</v>
      </c>
      <c r="N136" s="55" t="s">
        <v>7</v>
      </c>
      <c r="O136" s="55" t="s">
        <v>7</v>
      </c>
      <c r="P136" s="55" t="s">
        <v>7</v>
      </c>
      <c r="Q136" s="55" t="s">
        <v>7</v>
      </c>
      <c r="R136" s="55" t="s">
        <v>7</v>
      </c>
      <c r="S136" s="55" t="s">
        <v>7</v>
      </c>
      <c r="T136" s="55" t="s">
        <v>7</v>
      </c>
      <c r="U136" s="55" t="s">
        <v>7</v>
      </c>
      <c r="V136" s="55" t="s">
        <v>7</v>
      </c>
      <c r="W136" s="55" t="s">
        <v>7</v>
      </c>
      <c r="X136" s="55"/>
      <c r="Y136" s="55"/>
      <c r="Z136" s="55"/>
      <c r="AA136" s="49" t="str">
        <f>IF(N(Z136)=0,"",Z136/Z$8*100)</f>
        <v/>
      </c>
      <c r="AB136" s="49" t="str">
        <f>IF(OR(N(Z136)=0,N(Y136)=0),"",Z136/Y136*100-100)</f>
        <v/>
      </c>
      <c r="AC136" s="51" t="s">
        <v>7</v>
      </c>
      <c r="AD136" s="51" t="s">
        <v>7</v>
      </c>
      <c r="AE136" s="51" t="s">
        <v>7</v>
      </c>
      <c r="AF136" s="77" t="str">
        <f>IF(MAX(V136:Z136)&gt;0,IF(AF$3=1,$B$3,IF(AF$3=2,$C$3,$D$3)),IF(AF$3=1,$E$3,IF(AF$3=2,$F$3,$G$3)))</f>
        <v>NO DATA</v>
      </c>
    </row>
    <row r="137" spans="1:32" ht="15.75" thickTop="1" thickBot="1" x14ac:dyDescent="0.25">
      <c r="A137" s="52" t="str">
        <f>[1]CODES!$E1248</f>
        <v>23</v>
      </c>
      <c r="B137" s="52">
        <f>[1]CODES!$A1248</f>
        <v>926</v>
      </c>
      <c r="C137" s="78" t="str">
        <f>IF($AF$3=1,[1]CODES!$B1248,IF($AF$3=2,[1]CODES!$C1248,[1]CODES!$D1248))</f>
        <v>Other countries of North America</v>
      </c>
      <c r="D137" s="54" t="str">
        <f>IF(AC137="","","(*)")</f>
        <v/>
      </c>
      <c r="E137" s="55" t="s">
        <v>7</v>
      </c>
      <c r="F137" s="55" t="s">
        <v>7</v>
      </c>
      <c r="G137" s="55" t="s">
        <v>7</v>
      </c>
      <c r="H137" s="55" t="s">
        <v>7</v>
      </c>
      <c r="I137" s="55" t="s">
        <v>7</v>
      </c>
      <c r="J137" s="55" t="s">
        <v>7</v>
      </c>
      <c r="K137" s="55" t="s">
        <v>7</v>
      </c>
      <c r="L137" s="55" t="s">
        <v>7</v>
      </c>
      <c r="M137" s="55" t="s">
        <v>7</v>
      </c>
      <c r="N137" s="55" t="s">
        <v>7</v>
      </c>
      <c r="O137" s="55" t="s">
        <v>7</v>
      </c>
      <c r="P137" s="55" t="s">
        <v>7</v>
      </c>
      <c r="Q137" s="55" t="s">
        <v>7</v>
      </c>
      <c r="R137" s="55" t="s">
        <v>7</v>
      </c>
      <c r="S137" s="55" t="s">
        <v>7</v>
      </c>
      <c r="T137" s="55" t="s">
        <v>7</v>
      </c>
      <c r="U137" s="55" t="s">
        <v>7</v>
      </c>
      <c r="V137" s="55" t="s">
        <v>7</v>
      </c>
      <c r="W137" s="55" t="s">
        <v>7</v>
      </c>
      <c r="X137" s="55"/>
      <c r="Y137" s="55"/>
      <c r="Z137" s="55"/>
      <c r="AA137" s="49" t="str">
        <f>IF(N(Z137)=0,"",Z137/Z$8*100)</f>
        <v/>
      </c>
      <c r="AB137" s="49" t="str">
        <f>IF(OR(N(Z137)=0,N(Y137)=0),"",Z137/Y137*100-100)</f>
        <v/>
      </c>
      <c r="AC137" s="51" t="s">
        <v>7</v>
      </c>
      <c r="AD137" s="51" t="s">
        <v>7</v>
      </c>
      <c r="AE137" s="51" t="s">
        <v>7</v>
      </c>
      <c r="AF137" s="77" t="str">
        <f>IF(MAX(V137:Z137)&gt;0,IF(AF$3=1,$B$3,IF(AF$3=2,$C$3,$D$3)),IF(AF$3=1,$E$3,IF(AF$3=2,$F$3,$G$3)))</f>
        <v>NO DATA</v>
      </c>
    </row>
    <row r="138" spans="1:32" ht="15.75" thickTop="1" thickBot="1" x14ac:dyDescent="0.25">
      <c r="A138" s="52" t="str">
        <f>[1]CODES!$E1249</f>
        <v>23</v>
      </c>
      <c r="B138" s="52">
        <f>[1]CODES!$A1249</f>
        <v>927</v>
      </c>
      <c r="C138" s="78" t="str">
        <f>IF($AF$3=1,[1]CODES!$B1249,IF($AF$3=2,[1]CODES!$C1249,[1]CODES!$D1249))</f>
        <v>All countries of North America</v>
      </c>
      <c r="D138" s="54" t="str">
        <f>IF(AC138="","","(*)")</f>
        <v/>
      </c>
      <c r="E138" s="55" t="s">
        <v>7</v>
      </c>
      <c r="F138" s="55" t="s">
        <v>7</v>
      </c>
      <c r="G138" s="55" t="s">
        <v>7</v>
      </c>
      <c r="H138" s="55" t="s">
        <v>7</v>
      </c>
      <c r="I138" s="55" t="s">
        <v>7</v>
      </c>
      <c r="J138" s="55" t="s">
        <v>7</v>
      </c>
      <c r="K138" s="55" t="s">
        <v>7</v>
      </c>
      <c r="L138" s="55" t="s">
        <v>7</v>
      </c>
      <c r="M138" s="55" t="s">
        <v>7</v>
      </c>
      <c r="N138" s="55" t="s">
        <v>7</v>
      </c>
      <c r="O138" s="55" t="s">
        <v>7</v>
      </c>
      <c r="P138" s="55" t="s">
        <v>7</v>
      </c>
      <c r="Q138" s="55" t="s">
        <v>7</v>
      </c>
      <c r="R138" s="55" t="s">
        <v>7</v>
      </c>
      <c r="S138" s="55" t="s">
        <v>7</v>
      </c>
      <c r="T138" s="55" t="s">
        <v>7</v>
      </c>
      <c r="U138" s="55" t="s">
        <v>7</v>
      </c>
      <c r="V138" s="55" t="s">
        <v>7</v>
      </c>
      <c r="W138" s="55" t="s">
        <v>7</v>
      </c>
      <c r="X138" s="55"/>
      <c r="Y138" s="55"/>
      <c r="Z138" s="55"/>
      <c r="AA138" s="49" t="str">
        <f>IF(N(Z138)=0,"",Z138/Z$8*100)</f>
        <v/>
      </c>
      <c r="AB138" s="49" t="str">
        <f>IF(OR(N(Z138)=0,N(Y138)=0),"",Z138/Y138*100-100)</f>
        <v/>
      </c>
      <c r="AC138" s="51" t="s">
        <v>7</v>
      </c>
      <c r="AD138" s="51" t="s">
        <v>7</v>
      </c>
      <c r="AE138" s="51" t="s">
        <v>7</v>
      </c>
      <c r="AF138" s="77" t="str">
        <f>IF(MAX(V138:Z138)&gt;0,IF(AF$3=1,$B$3,IF(AF$3=2,$C$3,$D$3)),IF(AF$3=1,$E$3,IF(AF$3=2,$F$3,$G$3)))</f>
        <v>NO DATA</v>
      </c>
    </row>
    <row r="139" spans="1:32" ht="16.5" thickTop="1" thickBot="1" x14ac:dyDescent="0.25">
      <c r="A139" s="38" t="str">
        <f>[1]CODES!$E1250</f>
        <v>24</v>
      </c>
      <c r="B139" s="38">
        <f>[1]CODES!$A1250</f>
        <v>24000</v>
      </c>
      <c r="C139" s="82" t="str">
        <f>IF($AF$3=1,[1]CODES!$B1250,IF($AF$3=2,[1]CODES!$C1250,[1]CODES!$D1250))</f>
        <v>SOUTH AMERICA</v>
      </c>
      <c r="D139" s="40" t="str">
        <f>IF(AC139="","","(*)")</f>
        <v/>
      </c>
      <c r="E139" s="85">
        <f>SUM(E140:E155)</f>
        <v>0</v>
      </c>
      <c r="F139" s="85">
        <f>SUM(F140:F155)</f>
        <v>0</v>
      </c>
      <c r="G139" s="85">
        <f>SUM(G140:G155)</f>
        <v>0</v>
      </c>
      <c r="H139" s="85">
        <f>SUM(H140:H155)</f>
        <v>0</v>
      </c>
      <c r="I139" s="85">
        <f>SUM(I140:I155)</f>
        <v>0</v>
      </c>
      <c r="J139" s="85">
        <f>SUM(J140:J155)</f>
        <v>0</v>
      </c>
      <c r="K139" s="85">
        <f>SUM(K140:K155)</f>
        <v>0</v>
      </c>
      <c r="L139" s="85">
        <f>SUM(L140:L155)</f>
        <v>0</v>
      </c>
      <c r="M139" s="85">
        <f>SUM(M140:M155)</f>
        <v>0</v>
      </c>
      <c r="N139" s="85">
        <f>SUM(N140:N155)</f>
        <v>0</v>
      </c>
      <c r="O139" s="85">
        <f>SUM(O140:O155)</f>
        <v>0</v>
      </c>
      <c r="P139" s="85">
        <f>SUM(P140:P155)</f>
        <v>0</v>
      </c>
      <c r="Q139" s="85">
        <f>SUM(Q140:Q155)</f>
        <v>0</v>
      </c>
      <c r="R139" s="85">
        <f>SUM(R140:R155)</f>
        <v>0</v>
      </c>
      <c r="S139" s="85">
        <f>SUM(S140:S155)</f>
        <v>0</v>
      </c>
      <c r="T139" s="85">
        <f>SUM(T140:T155)</f>
        <v>0</v>
      </c>
      <c r="U139" s="85">
        <f>SUM(U140:U155)</f>
        <v>1948</v>
      </c>
      <c r="V139" s="85">
        <f>SUM(V140:V155)</f>
        <v>1956</v>
      </c>
      <c r="W139" s="85">
        <f>SUM(W140:W155)</f>
        <v>4825</v>
      </c>
      <c r="X139" s="85">
        <f>SUM(X140:X155)</f>
        <v>3035</v>
      </c>
      <c r="Y139" s="85">
        <f>SUM(Y140:Y155)</f>
        <v>1492</v>
      </c>
      <c r="Z139" s="85">
        <f>SUM(Z140:Z155)</f>
        <v>0</v>
      </c>
      <c r="AA139" s="84" t="str">
        <f>IF(N(Z139)=0,"",Z139/Z$8*100)</f>
        <v/>
      </c>
      <c r="AB139" s="84" t="str">
        <f>IF(OR(N(Z139)=0,N(Y139)=0),"",Z139/Y139*100-100)</f>
        <v/>
      </c>
      <c r="AC139" s="83" t="s">
        <v>7</v>
      </c>
      <c r="AD139" s="83" t="s">
        <v>7</v>
      </c>
      <c r="AE139" s="83" t="s">
        <v>7</v>
      </c>
      <c r="AF139" s="77" t="str">
        <f>IF(MAX(V139:Z139)&gt;0,IF(AF$3=1,$B$3,IF(AF$3=2,$C$3,$D$3)),IF(AF$3=1,$E$3,IF(AF$3=2,$F$3,$G$3)))</f>
        <v>DATA</v>
      </c>
    </row>
    <row r="140" spans="1:32" ht="15.75" thickTop="1" thickBot="1" x14ac:dyDescent="0.25">
      <c r="A140" s="52" t="str">
        <f>[1]CODES!$E1251</f>
        <v>24</v>
      </c>
      <c r="B140" s="52">
        <f>[1]CODES!$A1251</f>
        <v>32</v>
      </c>
      <c r="C140" s="78" t="str">
        <f>IF($AF$3=1,[1]CODES!$B1251,IF($AF$3=2,[1]CODES!$C1251,[1]CODES!$D1251))</f>
        <v>Argentina</v>
      </c>
      <c r="D140" s="54" t="str">
        <f>IF(AC140="","","(*)")</f>
        <v/>
      </c>
      <c r="E140" s="55" t="s">
        <v>7</v>
      </c>
      <c r="F140" s="55" t="s">
        <v>7</v>
      </c>
      <c r="G140" s="55" t="s">
        <v>7</v>
      </c>
      <c r="H140" s="55" t="s">
        <v>7</v>
      </c>
      <c r="I140" s="55" t="s">
        <v>7</v>
      </c>
      <c r="J140" s="55" t="s">
        <v>7</v>
      </c>
      <c r="K140" s="55" t="s">
        <v>7</v>
      </c>
      <c r="L140" s="55" t="s">
        <v>7</v>
      </c>
      <c r="M140" s="55" t="s">
        <v>7</v>
      </c>
      <c r="N140" s="55" t="s">
        <v>7</v>
      </c>
      <c r="O140" s="55" t="s">
        <v>7</v>
      </c>
      <c r="P140" s="55" t="s">
        <v>7</v>
      </c>
      <c r="Q140" s="55" t="s">
        <v>7</v>
      </c>
      <c r="R140" s="55" t="s">
        <v>7</v>
      </c>
      <c r="S140" s="55" t="s">
        <v>7</v>
      </c>
      <c r="T140" s="55" t="s">
        <v>7</v>
      </c>
      <c r="U140" s="55">
        <v>535</v>
      </c>
      <c r="V140" s="55">
        <v>164</v>
      </c>
      <c r="W140" s="55">
        <v>246</v>
      </c>
      <c r="X140" s="55">
        <v>156</v>
      </c>
      <c r="Y140" s="55">
        <v>104</v>
      </c>
      <c r="Z140" s="55"/>
      <c r="AA140" s="49" t="str">
        <f>IF(N(Z140)=0,"",Z140/Z$8*100)</f>
        <v/>
      </c>
      <c r="AB140" s="49" t="str">
        <f>IF(OR(N(Z140)=0,N(Y140)=0),"",Z140/Y140*100-100)</f>
        <v/>
      </c>
      <c r="AC140" s="51" t="s">
        <v>7</v>
      </c>
      <c r="AD140" s="51" t="s">
        <v>7</v>
      </c>
      <c r="AE140" s="51" t="s">
        <v>7</v>
      </c>
      <c r="AF140" s="77" t="str">
        <f>IF(MAX(V140:Z140)&gt;0,IF(AF$3=1,$B$3,IF(AF$3=2,$C$3,$D$3)),IF(AF$3=1,$E$3,IF(AF$3=2,$F$3,$G$3)))</f>
        <v>DATA</v>
      </c>
    </row>
    <row r="141" spans="1:32" ht="15.75" thickTop="1" thickBot="1" x14ac:dyDescent="0.25">
      <c r="A141" s="52" t="str">
        <f>[1]CODES!$E1252</f>
        <v>24</v>
      </c>
      <c r="B141" s="52">
        <f>[1]CODES!$A1252</f>
        <v>68</v>
      </c>
      <c r="C141" s="78" t="str">
        <f>IF($AF$3=1,[1]CODES!$B1252,IF($AF$3=2,[1]CODES!$C1252,[1]CODES!$D1252))</f>
        <v>Bolivia, Plurinational State of</v>
      </c>
      <c r="D141" s="54" t="str">
        <f>IF(AC141="","","(*)")</f>
        <v/>
      </c>
      <c r="E141" s="55" t="s">
        <v>7</v>
      </c>
      <c r="F141" s="55" t="s">
        <v>7</v>
      </c>
      <c r="G141" s="55" t="s">
        <v>7</v>
      </c>
      <c r="H141" s="55" t="s">
        <v>7</v>
      </c>
      <c r="I141" s="55" t="s">
        <v>7</v>
      </c>
      <c r="J141" s="55" t="s">
        <v>7</v>
      </c>
      <c r="K141" s="55" t="s">
        <v>7</v>
      </c>
      <c r="L141" s="55" t="s">
        <v>7</v>
      </c>
      <c r="M141" s="55" t="s">
        <v>7</v>
      </c>
      <c r="N141" s="55" t="s">
        <v>7</v>
      </c>
      <c r="O141" s="55" t="s">
        <v>7</v>
      </c>
      <c r="P141" s="55" t="s">
        <v>7</v>
      </c>
      <c r="Q141" s="55" t="s">
        <v>7</v>
      </c>
      <c r="R141" s="55" t="s">
        <v>7</v>
      </c>
      <c r="S141" s="55" t="s">
        <v>7</v>
      </c>
      <c r="T141" s="55" t="s">
        <v>7</v>
      </c>
      <c r="U141" s="55">
        <v>36</v>
      </c>
      <c r="V141" s="55">
        <v>59</v>
      </c>
      <c r="W141" s="55">
        <v>109</v>
      </c>
      <c r="X141" s="55">
        <v>71</v>
      </c>
      <c r="Y141" s="55">
        <v>86</v>
      </c>
      <c r="Z141" s="55"/>
      <c r="AA141" s="49" t="str">
        <f>IF(N(Z141)=0,"",Z141/Z$8*100)</f>
        <v/>
      </c>
      <c r="AB141" s="49" t="str">
        <f>IF(OR(N(Z141)=0,N(Y141)=0),"",Z141/Y141*100-100)</f>
        <v/>
      </c>
      <c r="AC141" s="51" t="s">
        <v>7</v>
      </c>
      <c r="AD141" s="51" t="s">
        <v>7</v>
      </c>
      <c r="AE141" s="51" t="s">
        <v>7</v>
      </c>
      <c r="AF141" s="77" t="str">
        <f>IF(MAX(V141:Z141)&gt;0,IF(AF$3=1,$B$3,IF(AF$3=2,$C$3,$D$3)),IF(AF$3=1,$E$3,IF(AF$3=2,$F$3,$G$3)))</f>
        <v>DATA</v>
      </c>
    </row>
    <row r="142" spans="1:32" ht="15.75" thickTop="1" thickBot="1" x14ac:dyDescent="0.25">
      <c r="A142" s="52" t="str">
        <f>[1]CODES!$E1253</f>
        <v>24</v>
      </c>
      <c r="B142" s="52">
        <f>[1]CODES!$A1253</f>
        <v>76</v>
      </c>
      <c r="C142" s="78" t="str">
        <f>IF($AF$3=1,[1]CODES!$B1253,IF($AF$3=2,[1]CODES!$C1253,[1]CODES!$D1253))</f>
        <v>Brazil</v>
      </c>
      <c r="D142" s="54" t="str">
        <f>IF(AC142="","","(*)")</f>
        <v/>
      </c>
      <c r="E142" s="55" t="s">
        <v>7</v>
      </c>
      <c r="F142" s="55" t="s">
        <v>7</v>
      </c>
      <c r="G142" s="55" t="s">
        <v>7</v>
      </c>
      <c r="H142" s="55" t="s">
        <v>7</v>
      </c>
      <c r="I142" s="55" t="s">
        <v>7</v>
      </c>
      <c r="J142" s="55" t="s">
        <v>7</v>
      </c>
      <c r="K142" s="55" t="s">
        <v>7</v>
      </c>
      <c r="L142" s="55" t="s">
        <v>7</v>
      </c>
      <c r="M142" s="55" t="s">
        <v>7</v>
      </c>
      <c r="N142" s="55" t="s">
        <v>7</v>
      </c>
      <c r="O142" s="55" t="s">
        <v>7</v>
      </c>
      <c r="P142" s="55" t="s">
        <v>7</v>
      </c>
      <c r="Q142" s="55" t="s">
        <v>7</v>
      </c>
      <c r="R142" s="55" t="s">
        <v>7</v>
      </c>
      <c r="S142" s="55" t="s">
        <v>7</v>
      </c>
      <c r="T142" s="55" t="s">
        <v>7</v>
      </c>
      <c r="U142" s="55">
        <v>102</v>
      </c>
      <c r="V142" s="55">
        <v>415</v>
      </c>
      <c r="W142" s="55">
        <v>420</v>
      </c>
      <c r="X142" s="55">
        <v>524</v>
      </c>
      <c r="Y142" s="55">
        <v>381</v>
      </c>
      <c r="Z142" s="55"/>
      <c r="AA142" s="49" t="str">
        <f>IF(N(Z142)=0,"",Z142/Z$8*100)</f>
        <v/>
      </c>
      <c r="AB142" s="49" t="str">
        <f>IF(OR(N(Z142)=0,N(Y142)=0),"",Z142/Y142*100-100)</f>
        <v/>
      </c>
      <c r="AC142" s="51" t="s">
        <v>7</v>
      </c>
      <c r="AD142" s="51" t="s">
        <v>7</v>
      </c>
      <c r="AE142" s="51" t="s">
        <v>7</v>
      </c>
      <c r="AF142" s="77" t="str">
        <f>IF(MAX(V142:Z142)&gt;0,IF(AF$3=1,$B$3,IF(AF$3=2,$C$3,$D$3)),IF(AF$3=1,$E$3,IF(AF$3=2,$F$3,$G$3)))</f>
        <v>DATA</v>
      </c>
    </row>
    <row r="143" spans="1:32" ht="15.75" thickTop="1" thickBot="1" x14ac:dyDescent="0.25">
      <c r="A143" s="52" t="str">
        <f>[1]CODES!$E1254</f>
        <v>24</v>
      </c>
      <c r="B143" s="52">
        <f>[1]CODES!$A1254</f>
        <v>152</v>
      </c>
      <c r="C143" s="78" t="str">
        <f>IF($AF$3=1,[1]CODES!$B1254,IF($AF$3=2,[1]CODES!$C1254,[1]CODES!$D1254))</f>
        <v>Chile</v>
      </c>
      <c r="D143" s="54" t="str">
        <f>IF(AC143="","","(*)")</f>
        <v/>
      </c>
      <c r="E143" s="55" t="s">
        <v>7</v>
      </c>
      <c r="F143" s="55" t="s">
        <v>7</v>
      </c>
      <c r="G143" s="55" t="s">
        <v>7</v>
      </c>
      <c r="H143" s="55" t="s">
        <v>7</v>
      </c>
      <c r="I143" s="55" t="s">
        <v>7</v>
      </c>
      <c r="J143" s="55" t="s">
        <v>7</v>
      </c>
      <c r="K143" s="55" t="s">
        <v>7</v>
      </c>
      <c r="L143" s="55" t="s">
        <v>7</v>
      </c>
      <c r="M143" s="55" t="s">
        <v>7</v>
      </c>
      <c r="N143" s="55" t="s">
        <v>7</v>
      </c>
      <c r="O143" s="55" t="s">
        <v>7</v>
      </c>
      <c r="P143" s="55" t="s">
        <v>7</v>
      </c>
      <c r="Q143" s="55" t="s">
        <v>7</v>
      </c>
      <c r="R143" s="55" t="s">
        <v>7</v>
      </c>
      <c r="S143" s="55" t="s">
        <v>7</v>
      </c>
      <c r="T143" s="55" t="s">
        <v>7</v>
      </c>
      <c r="U143" s="55">
        <v>322</v>
      </c>
      <c r="V143" s="55">
        <v>66</v>
      </c>
      <c r="W143" s="55">
        <v>47</v>
      </c>
      <c r="X143" s="55">
        <v>43</v>
      </c>
      <c r="Y143" s="55">
        <v>52</v>
      </c>
      <c r="Z143" s="55"/>
      <c r="AA143" s="49" t="str">
        <f>IF(N(Z143)=0,"",Z143/Z$8*100)</f>
        <v/>
      </c>
      <c r="AB143" s="49" t="str">
        <f>IF(OR(N(Z143)=0,N(Y143)=0),"",Z143/Y143*100-100)</f>
        <v/>
      </c>
      <c r="AC143" s="51" t="s">
        <v>7</v>
      </c>
      <c r="AD143" s="51" t="s">
        <v>7</v>
      </c>
      <c r="AE143" s="51" t="s">
        <v>7</v>
      </c>
      <c r="AF143" s="77" t="str">
        <f>IF(MAX(V143:Z143)&gt;0,IF(AF$3=1,$B$3,IF(AF$3=2,$C$3,$D$3)),IF(AF$3=1,$E$3,IF(AF$3=2,$F$3,$G$3)))</f>
        <v>DATA</v>
      </c>
    </row>
    <row r="144" spans="1:32" ht="15.75" thickTop="1" thickBot="1" x14ac:dyDescent="0.25">
      <c r="A144" s="52" t="str">
        <f>[1]CODES!$E1255</f>
        <v>24</v>
      </c>
      <c r="B144" s="52">
        <f>[1]CODES!$A1255</f>
        <v>170</v>
      </c>
      <c r="C144" s="78" t="str">
        <f>IF($AF$3=1,[1]CODES!$B1255,IF($AF$3=2,[1]CODES!$C1255,[1]CODES!$D1255))</f>
        <v>Colombia</v>
      </c>
      <c r="D144" s="54" t="str">
        <f>IF(AC144="","","(*)")</f>
        <v/>
      </c>
      <c r="E144" s="55" t="s">
        <v>7</v>
      </c>
      <c r="F144" s="55" t="s">
        <v>7</v>
      </c>
      <c r="G144" s="55" t="s">
        <v>7</v>
      </c>
      <c r="H144" s="55" t="s">
        <v>7</v>
      </c>
      <c r="I144" s="55" t="s">
        <v>7</v>
      </c>
      <c r="J144" s="55" t="s">
        <v>7</v>
      </c>
      <c r="K144" s="55" t="s">
        <v>7</v>
      </c>
      <c r="L144" s="55" t="s">
        <v>7</v>
      </c>
      <c r="M144" s="55" t="s">
        <v>7</v>
      </c>
      <c r="N144" s="55" t="s">
        <v>7</v>
      </c>
      <c r="O144" s="55" t="s">
        <v>7</v>
      </c>
      <c r="P144" s="55" t="s">
        <v>7</v>
      </c>
      <c r="Q144" s="55" t="s">
        <v>7</v>
      </c>
      <c r="R144" s="55" t="s">
        <v>7</v>
      </c>
      <c r="S144" s="55" t="s">
        <v>7</v>
      </c>
      <c r="T144" s="55" t="s">
        <v>7</v>
      </c>
      <c r="U144" s="55">
        <v>103</v>
      </c>
      <c r="V144" s="55">
        <v>172</v>
      </c>
      <c r="W144" s="55">
        <v>2940</v>
      </c>
      <c r="X144" s="55">
        <v>1661</v>
      </c>
      <c r="Y144" s="55">
        <v>206</v>
      </c>
      <c r="Z144" s="55"/>
      <c r="AA144" s="49" t="str">
        <f>IF(N(Z144)=0,"",Z144/Z$8*100)</f>
        <v/>
      </c>
      <c r="AB144" s="49" t="str">
        <f>IF(OR(N(Z144)=0,N(Y144)=0),"",Z144/Y144*100-100)</f>
        <v/>
      </c>
      <c r="AC144" s="51" t="s">
        <v>7</v>
      </c>
      <c r="AD144" s="51" t="s">
        <v>7</v>
      </c>
      <c r="AE144" s="51" t="s">
        <v>7</v>
      </c>
      <c r="AF144" s="77" t="str">
        <f>IF(MAX(V144:Z144)&gt;0,IF(AF$3=1,$B$3,IF(AF$3=2,$C$3,$D$3)),IF(AF$3=1,$E$3,IF(AF$3=2,$F$3,$G$3)))</f>
        <v>DATA</v>
      </c>
    </row>
    <row r="145" spans="1:32" ht="15.75" thickTop="1" thickBot="1" x14ac:dyDescent="0.25">
      <c r="A145" s="52" t="str">
        <f>[1]CODES!$E1256</f>
        <v>24</v>
      </c>
      <c r="B145" s="52">
        <f>[1]CODES!$A1256</f>
        <v>218</v>
      </c>
      <c r="C145" s="78" t="str">
        <f>IF($AF$3=1,[1]CODES!$B1256,IF($AF$3=2,[1]CODES!$C1256,[1]CODES!$D1256))</f>
        <v>Ecuador</v>
      </c>
      <c r="D145" s="54" t="str">
        <f>IF(AC145="","","(*)")</f>
        <v/>
      </c>
      <c r="E145" s="55" t="s">
        <v>7</v>
      </c>
      <c r="F145" s="55" t="s">
        <v>7</v>
      </c>
      <c r="G145" s="55" t="s">
        <v>7</v>
      </c>
      <c r="H145" s="55" t="s">
        <v>7</v>
      </c>
      <c r="I145" s="55" t="s">
        <v>7</v>
      </c>
      <c r="J145" s="55" t="s">
        <v>7</v>
      </c>
      <c r="K145" s="55" t="s">
        <v>7</v>
      </c>
      <c r="L145" s="55" t="s">
        <v>7</v>
      </c>
      <c r="M145" s="55" t="s">
        <v>7</v>
      </c>
      <c r="N145" s="55" t="s">
        <v>7</v>
      </c>
      <c r="O145" s="55" t="s">
        <v>7</v>
      </c>
      <c r="P145" s="55" t="s">
        <v>7</v>
      </c>
      <c r="Q145" s="55" t="s">
        <v>7</v>
      </c>
      <c r="R145" s="55" t="s">
        <v>7</v>
      </c>
      <c r="S145" s="55" t="s">
        <v>7</v>
      </c>
      <c r="T145" s="55" t="s">
        <v>7</v>
      </c>
      <c r="U145" s="55">
        <v>129</v>
      </c>
      <c r="V145" s="55">
        <v>65</v>
      </c>
      <c r="W145" s="55">
        <v>45</v>
      </c>
      <c r="X145" s="55">
        <v>48</v>
      </c>
      <c r="Y145" s="55">
        <v>16</v>
      </c>
      <c r="Z145" s="55"/>
      <c r="AA145" s="49" t="str">
        <f>IF(N(Z145)=0,"",Z145/Z$8*100)</f>
        <v/>
      </c>
      <c r="AB145" s="49" t="str">
        <f>IF(OR(N(Z145)=0,N(Y145)=0),"",Z145/Y145*100-100)</f>
        <v/>
      </c>
      <c r="AC145" s="51" t="s">
        <v>7</v>
      </c>
      <c r="AD145" s="51" t="s">
        <v>7</v>
      </c>
      <c r="AE145" s="51" t="s">
        <v>7</v>
      </c>
      <c r="AF145" s="77" t="str">
        <f>IF(MAX(V145:Z145)&gt;0,IF(AF$3=1,$B$3,IF(AF$3=2,$C$3,$D$3)),IF(AF$3=1,$E$3,IF(AF$3=2,$F$3,$G$3)))</f>
        <v>DATA</v>
      </c>
    </row>
    <row r="146" spans="1:32" ht="15.75" thickTop="1" thickBot="1" x14ac:dyDescent="0.25">
      <c r="A146" s="52" t="str">
        <f>[1]CODES!$E1257</f>
        <v>24</v>
      </c>
      <c r="B146" s="52">
        <f>[1]CODES!$A1257</f>
        <v>238</v>
      </c>
      <c r="C146" s="78" t="str">
        <f>IF($AF$3=1,[1]CODES!$B1257,IF($AF$3=2,[1]CODES!$C1257,[1]CODES!$D1257))</f>
        <v>Falkland Islands (Malvinas)</v>
      </c>
      <c r="D146" s="54" t="str">
        <f>IF(AC146="","","(*)")</f>
        <v/>
      </c>
      <c r="E146" s="55" t="s">
        <v>7</v>
      </c>
      <c r="F146" s="55" t="s">
        <v>7</v>
      </c>
      <c r="G146" s="55" t="s">
        <v>7</v>
      </c>
      <c r="H146" s="55" t="s">
        <v>7</v>
      </c>
      <c r="I146" s="55" t="s">
        <v>7</v>
      </c>
      <c r="J146" s="55" t="s">
        <v>7</v>
      </c>
      <c r="K146" s="55" t="s">
        <v>7</v>
      </c>
      <c r="L146" s="55" t="s">
        <v>7</v>
      </c>
      <c r="M146" s="55" t="s">
        <v>7</v>
      </c>
      <c r="N146" s="55" t="s">
        <v>7</v>
      </c>
      <c r="O146" s="55" t="s">
        <v>7</v>
      </c>
      <c r="P146" s="55" t="s">
        <v>7</v>
      </c>
      <c r="Q146" s="55" t="s">
        <v>7</v>
      </c>
      <c r="R146" s="55" t="s">
        <v>7</v>
      </c>
      <c r="S146" s="55" t="s">
        <v>7</v>
      </c>
      <c r="T146" s="55" t="s">
        <v>7</v>
      </c>
      <c r="U146" s="55">
        <v>9</v>
      </c>
      <c r="V146" s="55">
        <v>9</v>
      </c>
      <c r="W146" s="55">
        <v>12</v>
      </c>
      <c r="X146" s="55">
        <v>12</v>
      </c>
      <c r="Y146" s="55">
        <v>6</v>
      </c>
      <c r="Z146" s="55"/>
      <c r="AA146" s="49" t="str">
        <f>IF(N(Z146)=0,"",Z146/Z$8*100)</f>
        <v/>
      </c>
      <c r="AB146" s="49" t="str">
        <f>IF(OR(N(Z146)=0,N(Y146)=0),"",Z146/Y146*100-100)</f>
        <v/>
      </c>
      <c r="AC146" s="51" t="s">
        <v>7</v>
      </c>
      <c r="AD146" s="51" t="s">
        <v>7</v>
      </c>
      <c r="AE146" s="51" t="s">
        <v>7</v>
      </c>
      <c r="AF146" s="77" t="str">
        <f>IF(MAX(V146:Z146)&gt;0,IF(AF$3=1,$B$3,IF(AF$3=2,$C$3,$D$3)),IF(AF$3=1,$E$3,IF(AF$3=2,$F$3,$G$3)))</f>
        <v>DATA</v>
      </c>
    </row>
    <row r="147" spans="1:32" ht="15.75" thickTop="1" thickBot="1" x14ac:dyDescent="0.25">
      <c r="A147" s="52" t="str">
        <f>[1]CODES!$E1258</f>
        <v>24</v>
      </c>
      <c r="B147" s="52">
        <f>[1]CODES!$A1258</f>
        <v>254</v>
      </c>
      <c r="C147" s="78" t="str">
        <f>IF($AF$3=1,[1]CODES!$B1258,IF($AF$3=2,[1]CODES!$C1258,[1]CODES!$D1258))</f>
        <v>French Guiana</v>
      </c>
      <c r="D147" s="54" t="str">
        <f>IF(AC147="","","(*)")</f>
        <v/>
      </c>
      <c r="E147" s="55" t="s">
        <v>7</v>
      </c>
      <c r="F147" s="55" t="s">
        <v>7</v>
      </c>
      <c r="G147" s="55" t="s">
        <v>7</v>
      </c>
      <c r="H147" s="55" t="s">
        <v>7</v>
      </c>
      <c r="I147" s="55" t="s">
        <v>7</v>
      </c>
      <c r="J147" s="55" t="s">
        <v>7</v>
      </c>
      <c r="K147" s="55" t="s">
        <v>7</v>
      </c>
      <c r="L147" s="55" t="s">
        <v>7</v>
      </c>
      <c r="M147" s="55" t="s">
        <v>7</v>
      </c>
      <c r="N147" s="55" t="s">
        <v>7</v>
      </c>
      <c r="O147" s="55" t="s">
        <v>7</v>
      </c>
      <c r="P147" s="55" t="s">
        <v>7</v>
      </c>
      <c r="Q147" s="55" t="s">
        <v>7</v>
      </c>
      <c r="R147" s="55" t="s">
        <v>7</v>
      </c>
      <c r="S147" s="55" t="s">
        <v>7</v>
      </c>
      <c r="T147" s="55" t="s">
        <v>7</v>
      </c>
      <c r="U147" s="55">
        <v>28</v>
      </c>
      <c r="V147" s="55">
        <v>11</v>
      </c>
      <c r="W147" s="55">
        <v>6</v>
      </c>
      <c r="X147" s="55">
        <v>15</v>
      </c>
      <c r="Y147" s="55">
        <v>9</v>
      </c>
      <c r="Z147" s="55"/>
      <c r="AA147" s="49" t="str">
        <f>IF(N(Z147)=0,"",Z147/Z$8*100)</f>
        <v/>
      </c>
      <c r="AB147" s="49" t="str">
        <f>IF(OR(N(Z147)=0,N(Y147)=0),"",Z147/Y147*100-100)</f>
        <v/>
      </c>
      <c r="AC147" s="51" t="s">
        <v>7</v>
      </c>
      <c r="AD147" s="51" t="s">
        <v>7</v>
      </c>
      <c r="AE147" s="51" t="s">
        <v>7</v>
      </c>
      <c r="AF147" s="77" t="str">
        <f>IF(MAX(V147:Z147)&gt;0,IF(AF$3=1,$B$3,IF(AF$3=2,$C$3,$D$3)),IF(AF$3=1,$E$3,IF(AF$3=2,$F$3,$G$3)))</f>
        <v>DATA</v>
      </c>
    </row>
    <row r="148" spans="1:32" ht="15.75" thickTop="1" thickBot="1" x14ac:dyDescent="0.25">
      <c r="A148" s="52" t="str">
        <f>[1]CODES!$E1259</f>
        <v>24</v>
      </c>
      <c r="B148" s="52">
        <f>[1]CODES!$A1259</f>
        <v>328</v>
      </c>
      <c r="C148" s="78" t="str">
        <f>IF($AF$3=1,[1]CODES!$B1259,IF($AF$3=2,[1]CODES!$C1259,[1]CODES!$D1259))</f>
        <v>Guyana</v>
      </c>
      <c r="D148" s="54" t="str">
        <f>IF(AC148="","","(*)")</f>
        <v/>
      </c>
      <c r="E148" s="55" t="s">
        <v>7</v>
      </c>
      <c r="F148" s="55" t="s">
        <v>7</v>
      </c>
      <c r="G148" s="55" t="s">
        <v>7</v>
      </c>
      <c r="H148" s="55" t="s">
        <v>7</v>
      </c>
      <c r="I148" s="55" t="s">
        <v>7</v>
      </c>
      <c r="J148" s="55" t="s">
        <v>7</v>
      </c>
      <c r="K148" s="55" t="s">
        <v>7</v>
      </c>
      <c r="L148" s="55" t="s">
        <v>7</v>
      </c>
      <c r="M148" s="55" t="s">
        <v>7</v>
      </c>
      <c r="N148" s="55" t="s">
        <v>7</v>
      </c>
      <c r="O148" s="55" t="s">
        <v>7</v>
      </c>
      <c r="P148" s="55" t="s">
        <v>7</v>
      </c>
      <c r="Q148" s="55" t="s">
        <v>7</v>
      </c>
      <c r="R148" s="55" t="s">
        <v>7</v>
      </c>
      <c r="S148" s="55" t="s">
        <v>7</v>
      </c>
      <c r="T148" s="55" t="s">
        <v>7</v>
      </c>
      <c r="U148" s="55">
        <v>23</v>
      </c>
      <c r="V148" s="55">
        <v>20</v>
      </c>
      <c r="W148" s="55">
        <v>21</v>
      </c>
      <c r="X148" s="55">
        <v>23</v>
      </c>
      <c r="Y148" s="55">
        <v>19</v>
      </c>
      <c r="Z148" s="55"/>
      <c r="AA148" s="49" t="str">
        <f>IF(N(Z148)=0,"",Z148/Z$8*100)</f>
        <v/>
      </c>
      <c r="AB148" s="49" t="str">
        <f>IF(OR(N(Z148)=0,N(Y148)=0),"",Z148/Y148*100-100)</f>
        <v/>
      </c>
      <c r="AC148" s="51" t="s">
        <v>7</v>
      </c>
      <c r="AD148" s="51" t="s">
        <v>7</v>
      </c>
      <c r="AE148" s="51" t="s">
        <v>7</v>
      </c>
      <c r="AF148" s="77" t="str">
        <f>IF(MAX(V148:Z148)&gt;0,IF(AF$3=1,$B$3,IF(AF$3=2,$C$3,$D$3)),IF(AF$3=1,$E$3,IF(AF$3=2,$F$3,$G$3)))</f>
        <v>DATA</v>
      </c>
    </row>
    <row r="149" spans="1:32" ht="15.75" thickTop="1" thickBot="1" x14ac:dyDescent="0.25">
      <c r="A149" s="52" t="str">
        <f>[1]CODES!$E1260</f>
        <v>24</v>
      </c>
      <c r="B149" s="52">
        <f>[1]CODES!$A1260</f>
        <v>600</v>
      </c>
      <c r="C149" s="78" t="str">
        <f>IF($AF$3=1,[1]CODES!$B1260,IF($AF$3=2,[1]CODES!$C1260,[1]CODES!$D1260))</f>
        <v>Paraguay</v>
      </c>
      <c r="D149" s="54" t="str">
        <f>IF(AC149="","","(*)")</f>
        <v/>
      </c>
      <c r="E149" s="55" t="s">
        <v>7</v>
      </c>
      <c r="F149" s="55" t="s">
        <v>7</v>
      </c>
      <c r="G149" s="55" t="s">
        <v>7</v>
      </c>
      <c r="H149" s="55" t="s">
        <v>7</v>
      </c>
      <c r="I149" s="55" t="s">
        <v>7</v>
      </c>
      <c r="J149" s="55" t="s">
        <v>7</v>
      </c>
      <c r="K149" s="55" t="s">
        <v>7</v>
      </c>
      <c r="L149" s="55" t="s">
        <v>7</v>
      </c>
      <c r="M149" s="55" t="s">
        <v>7</v>
      </c>
      <c r="N149" s="55" t="s">
        <v>7</v>
      </c>
      <c r="O149" s="55" t="s">
        <v>7</v>
      </c>
      <c r="P149" s="55" t="s">
        <v>7</v>
      </c>
      <c r="Q149" s="55" t="s">
        <v>7</v>
      </c>
      <c r="R149" s="55" t="s">
        <v>7</v>
      </c>
      <c r="S149" s="55" t="s">
        <v>7</v>
      </c>
      <c r="T149" s="55" t="s">
        <v>7</v>
      </c>
      <c r="U149" s="55">
        <v>38</v>
      </c>
      <c r="V149" s="55">
        <v>35</v>
      </c>
      <c r="W149" s="55">
        <v>54</v>
      </c>
      <c r="X149" s="55">
        <v>35</v>
      </c>
      <c r="Y149" s="55">
        <v>41</v>
      </c>
      <c r="Z149" s="55"/>
      <c r="AA149" s="49" t="str">
        <f>IF(N(Z149)=0,"",Z149/Z$8*100)</f>
        <v/>
      </c>
      <c r="AB149" s="49" t="str">
        <f>IF(OR(N(Z149)=0,N(Y149)=0),"",Z149/Y149*100-100)</f>
        <v/>
      </c>
      <c r="AC149" s="51" t="s">
        <v>7</v>
      </c>
      <c r="AD149" s="51" t="s">
        <v>7</v>
      </c>
      <c r="AE149" s="51" t="s">
        <v>7</v>
      </c>
      <c r="AF149" s="77" t="str">
        <f>IF(MAX(V149:Z149)&gt;0,IF(AF$3=1,$B$3,IF(AF$3=2,$C$3,$D$3)),IF(AF$3=1,$E$3,IF(AF$3=2,$F$3,$G$3)))</f>
        <v>DATA</v>
      </c>
    </row>
    <row r="150" spans="1:32" ht="15.75" thickTop="1" thickBot="1" x14ac:dyDescent="0.25">
      <c r="A150" s="52" t="str">
        <f>[1]CODES!$E1261</f>
        <v>24</v>
      </c>
      <c r="B150" s="52">
        <f>[1]CODES!$A1261</f>
        <v>604</v>
      </c>
      <c r="C150" s="78" t="str">
        <f>IF($AF$3=1,[1]CODES!$B1261,IF($AF$3=2,[1]CODES!$C1261,[1]CODES!$D1261))</f>
        <v>Peru</v>
      </c>
      <c r="D150" s="54" t="str">
        <f>IF(AC150="","","(*)")</f>
        <v/>
      </c>
      <c r="E150" s="55" t="s">
        <v>7</v>
      </c>
      <c r="F150" s="55" t="s">
        <v>7</v>
      </c>
      <c r="G150" s="55" t="s">
        <v>7</v>
      </c>
      <c r="H150" s="55" t="s">
        <v>7</v>
      </c>
      <c r="I150" s="55" t="s">
        <v>7</v>
      </c>
      <c r="J150" s="55" t="s">
        <v>7</v>
      </c>
      <c r="K150" s="55" t="s">
        <v>7</v>
      </c>
      <c r="L150" s="55" t="s">
        <v>7</v>
      </c>
      <c r="M150" s="55" t="s">
        <v>7</v>
      </c>
      <c r="N150" s="55" t="s">
        <v>7</v>
      </c>
      <c r="O150" s="55" t="s">
        <v>7</v>
      </c>
      <c r="P150" s="55" t="s">
        <v>7</v>
      </c>
      <c r="Q150" s="55" t="s">
        <v>7</v>
      </c>
      <c r="R150" s="55" t="s">
        <v>7</v>
      </c>
      <c r="S150" s="55" t="s">
        <v>7</v>
      </c>
      <c r="T150" s="55" t="s">
        <v>7</v>
      </c>
      <c r="U150" s="55">
        <v>142</v>
      </c>
      <c r="V150" s="55">
        <v>152</v>
      </c>
      <c r="W150" s="55">
        <v>214</v>
      </c>
      <c r="X150" s="55">
        <v>126</v>
      </c>
      <c r="Y150" s="55">
        <v>98</v>
      </c>
      <c r="Z150" s="55"/>
      <c r="AA150" s="49" t="str">
        <f>IF(N(Z150)=0,"",Z150/Z$8*100)</f>
        <v/>
      </c>
      <c r="AB150" s="49" t="str">
        <f>IF(OR(N(Z150)=0,N(Y150)=0),"",Z150/Y150*100-100)</f>
        <v/>
      </c>
      <c r="AC150" s="51" t="s">
        <v>7</v>
      </c>
      <c r="AD150" s="51" t="s">
        <v>7</v>
      </c>
      <c r="AE150" s="51" t="s">
        <v>7</v>
      </c>
      <c r="AF150" s="77" t="str">
        <f>IF(MAX(V150:Z150)&gt;0,IF(AF$3=1,$B$3,IF(AF$3=2,$C$3,$D$3)),IF(AF$3=1,$E$3,IF(AF$3=2,$F$3,$G$3)))</f>
        <v>DATA</v>
      </c>
    </row>
    <row r="151" spans="1:32" ht="15.75" thickTop="1" thickBot="1" x14ac:dyDescent="0.25">
      <c r="A151" s="52" t="str">
        <f>[1]CODES!$E1262</f>
        <v>24</v>
      </c>
      <c r="B151" s="52">
        <f>[1]CODES!$A1262</f>
        <v>740</v>
      </c>
      <c r="C151" s="78" t="str">
        <f>IF($AF$3=1,[1]CODES!$B1262,IF($AF$3=2,[1]CODES!$C1262,[1]CODES!$D1262))</f>
        <v>Suriname</v>
      </c>
      <c r="D151" s="54" t="str">
        <f>IF(AC151="","","(*)")</f>
        <v/>
      </c>
      <c r="E151" s="55" t="s">
        <v>7</v>
      </c>
      <c r="F151" s="55" t="s">
        <v>7</v>
      </c>
      <c r="G151" s="55" t="s">
        <v>7</v>
      </c>
      <c r="H151" s="55" t="s">
        <v>7</v>
      </c>
      <c r="I151" s="55" t="s">
        <v>7</v>
      </c>
      <c r="J151" s="55" t="s">
        <v>7</v>
      </c>
      <c r="K151" s="55" t="s">
        <v>7</v>
      </c>
      <c r="L151" s="55" t="s">
        <v>7</v>
      </c>
      <c r="M151" s="55" t="s">
        <v>7</v>
      </c>
      <c r="N151" s="55" t="s">
        <v>7</v>
      </c>
      <c r="O151" s="55" t="s">
        <v>7</v>
      </c>
      <c r="P151" s="55" t="s">
        <v>7</v>
      </c>
      <c r="Q151" s="55" t="s">
        <v>7</v>
      </c>
      <c r="R151" s="55" t="s">
        <v>7</v>
      </c>
      <c r="S151" s="55" t="s">
        <v>7</v>
      </c>
      <c r="T151" s="55" t="s">
        <v>7</v>
      </c>
      <c r="U151" s="55">
        <v>66</v>
      </c>
      <c r="V151" s="55">
        <v>174</v>
      </c>
      <c r="W151" s="55">
        <v>54</v>
      </c>
      <c r="X151" s="55">
        <v>26</v>
      </c>
      <c r="Y151" s="55">
        <v>71</v>
      </c>
      <c r="Z151" s="55"/>
      <c r="AA151" s="49" t="str">
        <f>IF(N(Z151)=0,"",Z151/Z$8*100)</f>
        <v/>
      </c>
      <c r="AB151" s="49" t="str">
        <f>IF(OR(N(Z151)=0,N(Y151)=0),"",Z151/Y151*100-100)</f>
        <v/>
      </c>
      <c r="AC151" s="51" t="s">
        <v>7</v>
      </c>
      <c r="AD151" s="51" t="s">
        <v>7</v>
      </c>
      <c r="AE151" s="51" t="s">
        <v>7</v>
      </c>
      <c r="AF151" s="77" t="str">
        <f>IF(MAX(V151:Z151)&gt;0,IF(AF$3=1,$B$3,IF(AF$3=2,$C$3,$D$3)),IF(AF$3=1,$E$3,IF(AF$3=2,$F$3,$G$3)))</f>
        <v>DATA</v>
      </c>
    </row>
    <row r="152" spans="1:32" ht="15.75" thickTop="1" thickBot="1" x14ac:dyDescent="0.25">
      <c r="A152" s="52" t="str">
        <f>[1]CODES!$E1263</f>
        <v>24</v>
      </c>
      <c r="B152" s="52">
        <f>[1]CODES!$A1263</f>
        <v>858</v>
      </c>
      <c r="C152" s="78" t="str">
        <f>IF($AF$3=1,[1]CODES!$B1263,IF($AF$3=2,[1]CODES!$C1263,[1]CODES!$D1263))</f>
        <v>Uruguay</v>
      </c>
      <c r="D152" s="54" t="str">
        <f>IF(AC152="","","(*)")</f>
        <v/>
      </c>
      <c r="E152" s="55" t="s">
        <v>7</v>
      </c>
      <c r="F152" s="55" t="s">
        <v>7</v>
      </c>
      <c r="G152" s="55" t="s">
        <v>7</v>
      </c>
      <c r="H152" s="55" t="s">
        <v>7</v>
      </c>
      <c r="I152" s="55" t="s">
        <v>7</v>
      </c>
      <c r="J152" s="55" t="s">
        <v>7</v>
      </c>
      <c r="K152" s="55" t="s">
        <v>7</v>
      </c>
      <c r="L152" s="55" t="s">
        <v>7</v>
      </c>
      <c r="M152" s="55" t="s">
        <v>7</v>
      </c>
      <c r="N152" s="55" t="s">
        <v>7</v>
      </c>
      <c r="O152" s="55" t="s">
        <v>7</v>
      </c>
      <c r="P152" s="55" t="s">
        <v>7</v>
      </c>
      <c r="Q152" s="55" t="s">
        <v>7</v>
      </c>
      <c r="R152" s="55" t="s">
        <v>7</v>
      </c>
      <c r="S152" s="55" t="s">
        <v>7</v>
      </c>
      <c r="T152" s="55" t="s">
        <v>7</v>
      </c>
      <c r="U152" s="55">
        <v>345</v>
      </c>
      <c r="V152" s="55">
        <v>571</v>
      </c>
      <c r="W152" s="55">
        <v>609</v>
      </c>
      <c r="X152" s="55">
        <v>257</v>
      </c>
      <c r="Y152" s="55">
        <v>377</v>
      </c>
      <c r="Z152" s="55"/>
      <c r="AA152" s="49" t="str">
        <f>IF(N(Z152)=0,"",Z152/Z$8*100)</f>
        <v/>
      </c>
      <c r="AB152" s="49" t="str">
        <f>IF(OR(N(Z152)=0,N(Y152)=0),"",Z152/Y152*100-100)</f>
        <v/>
      </c>
      <c r="AC152" s="51" t="s">
        <v>7</v>
      </c>
      <c r="AD152" s="51" t="s">
        <v>7</v>
      </c>
      <c r="AE152" s="51" t="s">
        <v>7</v>
      </c>
      <c r="AF152" s="77" t="str">
        <f>IF(MAX(V152:Z152)&gt;0,IF(AF$3=1,$B$3,IF(AF$3=2,$C$3,$D$3)),IF(AF$3=1,$E$3,IF(AF$3=2,$F$3,$G$3)))</f>
        <v>DATA</v>
      </c>
    </row>
    <row r="153" spans="1:32" ht="15.75" thickTop="1" thickBot="1" x14ac:dyDescent="0.25">
      <c r="A153" s="52" t="str">
        <f>[1]CODES!$E1264</f>
        <v>24</v>
      </c>
      <c r="B153" s="52">
        <f>[1]CODES!$A1264</f>
        <v>862</v>
      </c>
      <c r="C153" s="78" t="str">
        <f>IF($AF$3=1,[1]CODES!$B1264,IF($AF$3=2,[1]CODES!$C1264,[1]CODES!$D1264))</f>
        <v>Venezuela, Bolivarian Republic of</v>
      </c>
      <c r="D153" s="54" t="str">
        <f>IF(AC153="","","(*)")</f>
        <v/>
      </c>
      <c r="E153" s="55" t="s">
        <v>7</v>
      </c>
      <c r="F153" s="55" t="s">
        <v>7</v>
      </c>
      <c r="G153" s="55" t="s">
        <v>7</v>
      </c>
      <c r="H153" s="55" t="s">
        <v>7</v>
      </c>
      <c r="I153" s="55" t="s">
        <v>7</v>
      </c>
      <c r="J153" s="55" t="s">
        <v>7</v>
      </c>
      <c r="K153" s="55" t="s">
        <v>7</v>
      </c>
      <c r="L153" s="55" t="s">
        <v>7</v>
      </c>
      <c r="M153" s="55" t="s">
        <v>7</v>
      </c>
      <c r="N153" s="55" t="s">
        <v>7</v>
      </c>
      <c r="O153" s="55" t="s">
        <v>7</v>
      </c>
      <c r="P153" s="55" t="s">
        <v>7</v>
      </c>
      <c r="Q153" s="55" t="s">
        <v>7</v>
      </c>
      <c r="R153" s="55" t="s">
        <v>7</v>
      </c>
      <c r="S153" s="55" t="s">
        <v>7</v>
      </c>
      <c r="T153" s="55" t="s">
        <v>7</v>
      </c>
      <c r="U153" s="55">
        <v>70</v>
      </c>
      <c r="V153" s="55">
        <v>43</v>
      </c>
      <c r="W153" s="55">
        <v>48</v>
      </c>
      <c r="X153" s="55">
        <v>38</v>
      </c>
      <c r="Y153" s="55">
        <v>26</v>
      </c>
      <c r="Z153" s="55"/>
      <c r="AA153" s="49" t="str">
        <f>IF(N(Z153)=0,"",Z153/Z$8*100)</f>
        <v/>
      </c>
      <c r="AB153" s="49" t="str">
        <f>IF(OR(N(Z153)=0,N(Y153)=0),"",Z153/Y153*100-100)</f>
        <v/>
      </c>
      <c r="AC153" s="51" t="s">
        <v>7</v>
      </c>
      <c r="AD153" s="51" t="s">
        <v>7</v>
      </c>
      <c r="AE153" s="51" t="s">
        <v>7</v>
      </c>
      <c r="AF153" s="77" t="str">
        <f>IF(MAX(V153:Z153)&gt;0,IF(AF$3=1,$B$3,IF(AF$3=2,$C$3,$D$3)),IF(AF$3=1,$E$3,IF(AF$3=2,$F$3,$G$3)))</f>
        <v>DATA</v>
      </c>
    </row>
    <row r="154" spans="1:32" ht="15.75" thickTop="1" thickBot="1" x14ac:dyDescent="0.25">
      <c r="A154" s="52" t="str">
        <f>[1]CODES!$E1265</f>
        <v>24</v>
      </c>
      <c r="B154" s="52">
        <f>[1]CODES!$A1265</f>
        <v>930</v>
      </c>
      <c r="C154" s="78" t="str">
        <f>IF($AF$3=1,[1]CODES!$B1265,IF($AF$3=2,[1]CODES!$C1265,[1]CODES!$D1265))</f>
        <v>Other countries of South America</v>
      </c>
      <c r="D154" s="54" t="str">
        <f>IF(AC154="","","(*)")</f>
        <v/>
      </c>
      <c r="E154" s="55" t="s">
        <v>7</v>
      </c>
      <c r="F154" s="55" t="s">
        <v>7</v>
      </c>
      <c r="G154" s="55" t="s">
        <v>7</v>
      </c>
      <c r="H154" s="55" t="s">
        <v>7</v>
      </c>
      <c r="I154" s="55" t="s">
        <v>7</v>
      </c>
      <c r="J154" s="55" t="s">
        <v>7</v>
      </c>
      <c r="K154" s="55" t="s">
        <v>7</v>
      </c>
      <c r="L154" s="55" t="s">
        <v>7</v>
      </c>
      <c r="M154" s="55" t="s">
        <v>7</v>
      </c>
      <c r="N154" s="55" t="s">
        <v>7</v>
      </c>
      <c r="O154" s="55" t="s">
        <v>7</v>
      </c>
      <c r="P154" s="55" t="s">
        <v>7</v>
      </c>
      <c r="Q154" s="55" t="s">
        <v>7</v>
      </c>
      <c r="R154" s="55" t="s">
        <v>7</v>
      </c>
      <c r="S154" s="55" t="s">
        <v>7</v>
      </c>
      <c r="T154" s="55" t="s">
        <v>7</v>
      </c>
      <c r="U154" s="55" t="s">
        <v>7</v>
      </c>
      <c r="V154" s="55" t="s">
        <v>7</v>
      </c>
      <c r="W154" s="55" t="s">
        <v>7</v>
      </c>
      <c r="X154" s="55"/>
      <c r="Y154" s="55"/>
      <c r="Z154" s="55"/>
      <c r="AA154" s="49" t="str">
        <f>IF(N(Z154)=0,"",Z154/Z$8*100)</f>
        <v/>
      </c>
      <c r="AB154" s="49" t="str">
        <f>IF(OR(N(Z154)=0,N(Y154)=0),"",Z154/Y154*100-100)</f>
        <v/>
      </c>
      <c r="AC154" s="51" t="s">
        <v>7</v>
      </c>
      <c r="AD154" s="51" t="s">
        <v>7</v>
      </c>
      <c r="AE154" s="51" t="s">
        <v>7</v>
      </c>
      <c r="AF154" s="77" t="str">
        <f>IF(MAX(V154:Z154)&gt;0,IF(AF$3=1,$B$3,IF(AF$3=2,$C$3,$D$3)),IF(AF$3=1,$E$3,IF(AF$3=2,$F$3,$G$3)))</f>
        <v>NO DATA</v>
      </c>
    </row>
    <row r="155" spans="1:32" ht="15.75" thickTop="1" thickBot="1" x14ac:dyDescent="0.25">
      <c r="A155" s="52" t="str">
        <f>[1]CODES!$E1266</f>
        <v>24</v>
      </c>
      <c r="B155" s="52">
        <f>[1]CODES!$A1266</f>
        <v>931</v>
      </c>
      <c r="C155" s="78" t="str">
        <f>IF($AF$3=1,[1]CODES!$B1266,IF($AF$3=2,[1]CODES!$C1266,[1]CODES!$D1266))</f>
        <v>All countries of South America</v>
      </c>
      <c r="D155" s="54" t="str">
        <f>IF(AC155="","","(*)")</f>
        <v/>
      </c>
      <c r="E155" s="55" t="s">
        <v>7</v>
      </c>
      <c r="F155" s="55" t="s">
        <v>7</v>
      </c>
      <c r="G155" s="55" t="s">
        <v>7</v>
      </c>
      <c r="H155" s="55" t="s">
        <v>7</v>
      </c>
      <c r="I155" s="55" t="s">
        <v>7</v>
      </c>
      <c r="J155" s="55" t="s">
        <v>7</v>
      </c>
      <c r="K155" s="55" t="s">
        <v>7</v>
      </c>
      <c r="L155" s="55" t="s">
        <v>7</v>
      </c>
      <c r="M155" s="55" t="s">
        <v>7</v>
      </c>
      <c r="N155" s="55" t="s">
        <v>7</v>
      </c>
      <c r="O155" s="55" t="s">
        <v>7</v>
      </c>
      <c r="P155" s="55" t="s">
        <v>7</v>
      </c>
      <c r="Q155" s="55" t="s">
        <v>7</v>
      </c>
      <c r="R155" s="55" t="s">
        <v>7</v>
      </c>
      <c r="S155" s="55" t="s">
        <v>7</v>
      </c>
      <c r="T155" s="55" t="s">
        <v>7</v>
      </c>
      <c r="U155" s="55" t="s">
        <v>7</v>
      </c>
      <c r="V155" s="55" t="s">
        <v>7</v>
      </c>
      <c r="W155" s="55" t="s">
        <v>7</v>
      </c>
      <c r="X155" s="55"/>
      <c r="Y155" s="55"/>
      <c r="Z155" s="55"/>
      <c r="AA155" s="49" t="str">
        <f>IF(N(Z155)=0,"",Z155/Z$8*100)</f>
        <v/>
      </c>
      <c r="AB155" s="49" t="str">
        <f>IF(OR(N(Z155)=0,N(Y155)=0),"",Z155/Y155*100-100)</f>
        <v/>
      </c>
      <c r="AC155" s="51" t="s">
        <v>7</v>
      </c>
      <c r="AD155" s="51" t="s">
        <v>7</v>
      </c>
      <c r="AE155" s="51" t="s">
        <v>7</v>
      </c>
      <c r="AF155" s="77" t="str">
        <f>IF(MAX(V155:Z155)&gt;0,IF(AF$3=1,$B$3,IF(AF$3=2,$C$3,$D$3)),IF(AF$3=1,$E$3,IF(AF$3=2,$F$3,$G$3)))</f>
        <v>NO DATA</v>
      </c>
    </row>
    <row r="156" spans="1:32" ht="16.5" thickTop="1" thickBot="1" x14ac:dyDescent="0.25">
      <c r="A156" s="38" t="str">
        <f>[1]CODES!$E1267</f>
        <v>25</v>
      </c>
      <c r="B156" s="38">
        <f>[1]CODES!$A1267</f>
        <v>25000</v>
      </c>
      <c r="C156" s="82" t="str">
        <f>IF($AF$3=1,[1]CODES!$B1267,IF($AF$3=2,[1]CODES!$C1267,[1]CODES!$D1267))</f>
        <v>OTHER AMERICAS</v>
      </c>
      <c r="D156" s="40" t="str">
        <f>IF(AC156="","","(*)")</f>
        <v/>
      </c>
      <c r="E156" s="85">
        <f>SUM(E157:E158)</f>
        <v>276</v>
      </c>
      <c r="F156" s="85">
        <f>SUM(F157:F158)</f>
        <v>375</v>
      </c>
      <c r="G156" s="85">
        <f>SUM(G157:G158)</f>
        <v>427</v>
      </c>
      <c r="H156" s="85">
        <f>SUM(H157:H158)</f>
        <v>456</v>
      </c>
      <c r="I156" s="85">
        <f>SUM(I157:I158)</f>
        <v>557</v>
      </c>
      <c r="J156" s="85">
        <f>SUM(J157:J158)</f>
        <v>301</v>
      </c>
      <c r="K156" s="85">
        <f>SUM(K157:K158)</f>
        <v>502</v>
      </c>
      <c r="L156" s="85">
        <f>SUM(L157:L158)</f>
        <v>646</v>
      </c>
      <c r="M156" s="85">
        <f>SUM(M157:M158)</f>
        <v>726</v>
      </c>
      <c r="N156" s="85">
        <f>SUM(N157:N158)</f>
        <v>871</v>
      </c>
      <c r="O156" s="85">
        <f>SUM(O157:O158)</f>
        <v>1394</v>
      </c>
      <c r="P156" s="85">
        <f>SUM(P157:P158)</f>
        <v>1506</v>
      </c>
      <c r="Q156" s="85">
        <f>SUM(Q157:Q158)</f>
        <v>1736</v>
      </c>
      <c r="R156" s="85">
        <f>SUM(R157:R158)</f>
        <v>2346</v>
      </c>
      <c r="S156" s="85">
        <f>SUM(S157:S158)</f>
        <v>2095</v>
      </c>
      <c r="T156" s="85">
        <f>SUM(T157:T158)</f>
        <v>10966</v>
      </c>
      <c r="U156" s="85">
        <f>SUM(U157:U158)</f>
        <v>0</v>
      </c>
      <c r="V156" s="85">
        <f>SUM(V157:V158)</f>
        <v>0</v>
      </c>
      <c r="W156" s="85">
        <f>SUM(W157:W158)</f>
        <v>0</v>
      </c>
      <c r="X156" s="85">
        <f>SUM(X157:X158)</f>
        <v>0</v>
      </c>
      <c r="Y156" s="85">
        <f>SUM(Y157:Y158)</f>
        <v>0</v>
      </c>
      <c r="Z156" s="85">
        <f>SUM(Z157:Z158)</f>
        <v>0</v>
      </c>
      <c r="AA156" s="84" t="str">
        <f>IF(N(Z156)=0,"",Z156/Z$8*100)</f>
        <v/>
      </c>
      <c r="AB156" s="84" t="str">
        <f>IF(OR(N(Z156)=0,N(Y156)=0),"",Z156/Y156*100-100)</f>
        <v/>
      </c>
      <c r="AC156" s="83" t="s">
        <v>7</v>
      </c>
      <c r="AD156" s="83" t="s">
        <v>7</v>
      </c>
      <c r="AE156" s="83" t="s">
        <v>7</v>
      </c>
      <c r="AF156" s="79" t="str">
        <f>IF(MAX(V156:Z156)&gt;0,IF(AF$3=1,$B$3,IF(AF$3=2,$C$3,$D$3)),IF(AF$3=1,$E$3,IF(AF$3=2,$F$3,$G$3)))</f>
        <v>NO DATA</v>
      </c>
    </row>
    <row r="157" spans="1:32" ht="15.75" thickTop="1" thickBot="1" x14ac:dyDescent="0.25">
      <c r="A157" s="52" t="str">
        <f>[1]CODES!$E1268</f>
        <v>25</v>
      </c>
      <c r="B157" s="52">
        <f>[1]CODES!$A1268</f>
        <v>932</v>
      </c>
      <c r="C157" s="78" t="str">
        <f>IF($AF$3=1,[1]CODES!$B1268,IF($AF$3=2,[1]CODES!$C1268,[1]CODES!$D1268))</f>
        <v>Other countries of the Americas</v>
      </c>
      <c r="D157" s="54" t="str">
        <f>IF(AC157="","","(*)")</f>
        <v/>
      </c>
      <c r="E157" s="55">
        <v>276</v>
      </c>
      <c r="F157" s="55">
        <v>375</v>
      </c>
      <c r="G157" s="55">
        <v>427</v>
      </c>
      <c r="H157" s="55">
        <v>456</v>
      </c>
      <c r="I157" s="55">
        <v>557</v>
      </c>
      <c r="J157" s="55">
        <v>301</v>
      </c>
      <c r="K157" s="55">
        <v>502</v>
      </c>
      <c r="L157" s="55">
        <v>646</v>
      </c>
      <c r="M157" s="55">
        <v>726</v>
      </c>
      <c r="N157" s="55">
        <v>871</v>
      </c>
      <c r="O157" s="55">
        <v>1394</v>
      </c>
      <c r="P157" s="55">
        <v>1506</v>
      </c>
      <c r="Q157" s="55">
        <v>1736</v>
      </c>
      <c r="R157" s="55">
        <v>2346</v>
      </c>
      <c r="S157" s="55">
        <v>2095</v>
      </c>
      <c r="T157" s="55">
        <v>10966</v>
      </c>
      <c r="U157" s="55"/>
      <c r="V157" s="55"/>
      <c r="W157" s="55"/>
      <c r="X157" s="55"/>
      <c r="Y157" s="55"/>
      <c r="Z157" s="55"/>
      <c r="AA157" s="49" t="str">
        <f>IF(N(Z157)=0,"",Z157/Z$8*100)</f>
        <v/>
      </c>
      <c r="AB157" s="49" t="str">
        <f>IF(OR(N(Z157)=0,N(Y157)=0),"",Z157/Y157*100-100)</f>
        <v/>
      </c>
      <c r="AC157" s="51" t="s">
        <v>7</v>
      </c>
      <c r="AD157" s="51" t="s">
        <v>7</v>
      </c>
      <c r="AE157" s="51" t="s">
        <v>7</v>
      </c>
      <c r="AF157" s="79" t="str">
        <f>IF(MAX(V157:Z157)&gt;0,IF(AF$3=1,$B$3,IF(AF$3=2,$C$3,$D$3)),IF(AF$3=1,$E$3,IF(AF$3=2,$F$3,$G$3)))</f>
        <v>NO DATA</v>
      </c>
    </row>
    <row r="158" spans="1:32" ht="15.75" thickTop="1" thickBot="1" x14ac:dyDescent="0.25">
      <c r="A158" s="52" t="str">
        <f>[1]CODES!$E1269</f>
        <v>25</v>
      </c>
      <c r="B158" s="52">
        <f>[1]CODES!$A1269</f>
        <v>933</v>
      </c>
      <c r="C158" s="78" t="str">
        <f>IF($AF$3=1,[1]CODES!$B1269,IF($AF$3=2,[1]CODES!$C1269,[1]CODES!$D1269))</f>
        <v>All countries of the Americas</v>
      </c>
      <c r="D158" s="54" t="str">
        <f>IF(AC158="","","(*)")</f>
        <v/>
      </c>
      <c r="E158" s="55" t="s">
        <v>7</v>
      </c>
      <c r="F158" s="55" t="s">
        <v>7</v>
      </c>
      <c r="G158" s="55" t="s">
        <v>7</v>
      </c>
      <c r="H158" s="55" t="s">
        <v>7</v>
      </c>
      <c r="I158" s="55" t="s">
        <v>7</v>
      </c>
      <c r="J158" s="55" t="s">
        <v>7</v>
      </c>
      <c r="K158" s="55" t="s">
        <v>7</v>
      </c>
      <c r="L158" s="55" t="s">
        <v>7</v>
      </c>
      <c r="M158" s="55" t="s">
        <v>7</v>
      </c>
      <c r="N158" s="55" t="s">
        <v>7</v>
      </c>
      <c r="O158" s="55" t="s">
        <v>7</v>
      </c>
      <c r="P158" s="55" t="s">
        <v>7</v>
      </c>
      <c r="Q158" s="55" t="s">
        <v>7</v>
      </c>
      <c r="R158" s="55" t="s">
        <v>7</v>
      </c>
      <c r="S158" s="55" t="s">
        <v>7</v>
      </c>
      <c r="T158" s="55" t="s">
        <v>7</v>
      </c>
      <c r="U158" s="55" t="s">
        <v>7</v>
      </c>
      <c r="V158" s="55" t="s">
        <v>7</v>
      </c>
      <c r="W158" s="55" t="s">
        <v>7</v>
      </c>
      <c r="X158" s="55"/>
      <c r="Y158" s="55"/>
      <c r="Z158" s="55"/>
      <c r="AA158" s="49" t="str">
        <f>IF(N(Z158)=0,"",Z158/Z$8*100)</f>
        <v/>
      </c>
      <c r="AB158" s="49" t="str">
        <f>IF(OR(N(Z158)=0,N(Y158)=0),"",Z158/Y158*100-100)</f>
        <v/>
      </c>
      <c r="AC158" s="51" t="s">
        <v>7</v>
      </c>
      <c r="AD158" s="51" t="s">
        <v>7</v>
      </c>
      <c r="AE158" s="51" t="s">
        <v>7</v>
      </c>
      <c r="AF158" s="77" t="str">
        <f>IF(MAX(V158:Z158)&gt;0,IF(AF$3=1,$B$3,IF(AF$3=2,$C$3,$D$3)),IF(AF$3=1,$E$3,IF(AF$3=2,$F$3,$G$3)))</f>
        <v>NO DATA</v>
      </c>
    </row>
    <row r="159" spans="1:32" ht="16.5" thickTop="1" thickBot="1" x14ac:dyDescent="0.25">
      <c r="A159" s="38" t="str">
        <f>[1]CODES!$E1270</f>
        <v>30</v>
      </c>
      <c r="B159" s="38">
        <f>[1]CODES!$A1270</f>
        <v>30000</v>
      </c>
      <c r="C159" s="82" t="str">
        <f>IF($AF$3=1,[1]CODES!$B1270,IF($AF$3=2,[1]CODES!$C1270,[1]CODES!$D1270))</f>
        <v>EAST ASIA AND THE PACIFIC</v>
      </c>
      <c r="D159" s="40" t="str">
        <f>IF(AC159="","","(*)")</f>
        <v/>
      </c>
      <c r="E159" s="41">
        <f>E160+E172+E187+E191+E200+E219+E232</f>
        <v>5241</v>
      </c>
      <c r="F159" s="41">
        <f>F160+F172+F187+F191+F200+F219+F232</f>
        <v>6268</v>
      </c>
      <c r="G159" s="41">
        <f>G160+G172+G187+G191+G200+G219+G232</f>
        <v>6107</v>
      </c>
      <c r="H159" s="41">
        <f>H160+H172+H187+H191+H200+H219+H232</f>
        <v>6738</v>
      </c>
      <c r="I159" s="41">
        <f>I160+I172+I187+I191+I200+I219+I232</f>
        <v>6123</v>
      </c>
      <c r="J159" s="41">
        <f>J160+J172+J187+J191+J200+J219+J232</f>
        <v>4899</v>
      </c>
      <c r="K159" s="41">
        <f>K160+K172+K187+K191+K200+K219+K232</f>
        <v>4757</v>
      </c>
      <c r="L159" s="41">
        <f>L160+L172+L187+L191+L200+L219+L232</f>
        <v>4188</v>
      </c>
      <c r="M159" s="41">
        <f>M160+M172+M187+M191+M200+M219+M232</f>
        <v>4845</v>
      </c>
      <c r="N159" s="41">
        <f>N160+N172+N187+N191+N200+N219+N232</f>
        <v>8150</v>
      </c>
      <c r="O159" s="41">
        <f>O160+O172+O187+O191+O200+O219+O232</f>
        <v>10046</v>
      </c>
      <c r="P159" s="41">
        <f>P160+P172+P187+P191+P200+P219+P232</f>
        <v>12003</v>
      </c>
      <c r="Q159" s="41">
        <f>Q160+Q172+Q187+Q191+Q200+Q219+Q232</f>
        <v>14466</v>
      </c>
      <c r="R159" s="41">
        <f>R160+R172+R187+R191+R200+R219+R232</f>
        <v>14687</v>
      </c>
      <c r="S159" s="41">
        <f>S160+S172+S187+S191+S200+S219+S232</f>
        <v>19357</v>
      </c>
      <c r="T159" s="41">
        <f>T160+T172+T187+T191+T200+T219+T232</f>
        <v>28163</v>
      </c>
      <c r="U159" s="41">
        <f>U160+U172+U187+U191+U200+U219+U232</f>
        <v>21830</v>
      </c>
      <c r="V159" s="41">
        <f>V160+V172+V187+V191+V200+V219+V232</f>
        <v>28797</v>
      </c>
      <c r="W159" s="41">
        <f>W160+W172+W187+W191+W200+W219+W232</f>
        <v>31818</v>
      </c>
      <c r="X159" s="41">
        <f>X160+X172+X187+X191+X200+X219+X232</f>
        <v>33073</v>
      </c>
      <c r="Y159" s="41">
        <f>Y160+Y172+Y187+Y191+Y200+Y219+Y232</f>
        <v>32230</v>
      </c>
      <c r="Z159" s="41">
        <f>Z160+Z172+Z187+Z191+Z200+Z219+Z232</f>
        <v>0</v>
      </c>
      <c r="AA159" s="81" t="str">
        <f>IF(N(Z159)=0,"",Z159/Z$8*100)</f>
        <v/>
      </c>
      <c r="AB159" s="81" t="str">
        <f>IF(OR(N(Z159)=0,N(Y159)=0),"",Z159/Y159*100-100)</f>
        <v/>
      </c>
      <c r="AC159" s="80" t="s">
        <v>7</v>
      </c>
      <c r="AD159" s="80" t="s">
        <v>7</v>
      </c>
      <c r="AE159" s="80" t="s">
        <v>7</v>
      </c>
      <c r="AF159" s="79" t="str">
        <f>IF(MAX(V159:Z159)&gt;0,IF(AF$3=1,$B$3,IF(AF$3=2,$C$3,$D$3)),IF(AF$3=1,$E$3,IF(AF$3=2,$F$3,$G$3)))</f>
        <v>DATA</v>
      </c>
    </row>
    <row r="160" spans="1:32" ht="16.5" thickTop="1" thickBot="1" x14ac:dyDescent="0.25">
      <c r="A160" s="38" t="str">
        <f>[1]CODES!$E1271</f>
        <v>31</v>
      </c>
      <c r="B160" s="38">
        <f>[1]CODES!$A1271</f>
        <v>31000</v>
      </c>
      <c r="C160" s="86" t="str">
        <f>IF($AF$3=1,[1]CODES!$B1271,IF($AF$3=2,[1]CODES!$C1271,[1]CODES!$D1271))</f>
        <v>NORTH-EAST ASIA</v>
      </c>
      <c r="D160" s="40" t="str">
        <f>IF(AC160="","","(*)")</f>
        <v/>
      </c>
      <c r="E160" s="85">
        <f>SUM(E161:E171)</f>
        <v>1831</v>
      </c>
      <c r="F160" s="85">
        <f>SUM(F161:F171)</f>
        <v>1872</v>
      </c>
      <c r="G160" s="85">
        <f>SUM(G161:G171)</f>
        <v>1841</v>
      </c>
      <c r="H160" s="85">
        <f>SUM(H161:H171)</f>
        <v>1935</v>
      </c>
      <c r="I160" s="85">
        <f>SUM(I161:I171)</f>
        <v>2189</v>
      </c>
      <c r="J160" s="85">
        <f>SUM(J161:J171)</f>
        <v>1718</v>
      </c>
      <c r="K160" s="85">
        <f>SUM(K161:K171)</f>
        <v>1564</v>
      </c>
      <c r="L160" s="85">
        <f>SUM(L161:L171)</f>
        <v>1616</v>
      </c>
      <c r="M160" s="85">
        <f>SUM(M161:M171)</f>
        <v>1842</v>
      </c>
      <c r="N160" s="85">
        <f>SUM(N161:N171)</f>
        <v>2695</v>
      </c>
      <c r="O160" s="85">
        <f>SUM(O161:O171)</f>
        <v>3691</v>
      </c>
      <c r="P160" s="85">
        <f>SUM(P161:P171)</f>
        <v>4463</v>
      </c>
      <c r="Q160" s="85">
        <f>SUM(Q161:Q171)</f>
        <v>6093</v>
      </c>
      <c r="R160" s="85">
        <f>SUM(R161:R171)</f>
        <v>8037</v>
      </c>
      <c r="S160" s="85">
        <f>SUM(S161:S171)</f>
        <v>6814</v>
      </c>
      <c r="T160" s="85">
        <f>SUM(T161:T171)</f>
        <v>8002</v>
      </c>
      <c r="U160" s="85">
        <f>SUM(U161:U171)</f>
        <v>13355</v>
      </c>
      <c r="V160" s="85">
        <f>SUM(V161:V171)</f>
        <v>15656</v>
      </c>
      <c r="W160" s="85">
        <f>SUM(W161:W171)</f>
        <v>17877</v>
      </c>
      <c r="X160" s="85">
        <f>SUM(X161:X171)</f>
        <v>21738</v>
      </c>
      <c r="Y160" s="85">
        <f>SUM(Y161:Y171)</f>
        <v>23157</v>
      </c>
      <c r="Z160" s="85">
        <f>SUM(Z161:Z171)</f>
        <v>0</v>
      </c>
      <c r="AA160" s="84" t="str">
        <f>IF(N(Z160)=0,"",Z160/Z$8*100)</f>
        <v/>
      </c>
      <c r="AB160" s="84" t="str">
        <f>IF(OR(N(Z160)=0,N(Y160)=0),"",Z160/Y160*100-100)</f>
        <v/>
      </c>
      <c r="AC160" s="83" t="s">
        <v>7</v>
      </c>
      <c r="AD160" s="83" t="s">
        <v>7</v>
      </c>
      <c r="AE160" s="83" t="s">
        <v>7</v>
      </c>
      <c r="AF160" s="79" t="str">
        <f>IF(MAX(V160:Z160)&gt;0,IF(AF$3=1,$B$3,IF(AF$3=2,$C$3,$D$3)),IF(AF$3=1,$E$3,IF(AF$3=2,$F$3,$G$3)))</f>
        <v>DATA</v>
      </c>
    </row>
    <row r="161" spans="1:32" ht="15.75" thickTop="1" thickBot="1" x14ac:dyDescent="0.25">
      <c r="A161" s="52" t="str">
        <f>[1]CODES!$E1272</f>
        <v>31</v>
      </c>
      <c r="B161" s="52">
        <f>[1]CODES!$A1272</f>
        <v>156</v>
      </c>
      <c r="C161" s="78" t="str">
        <f>IF($AF$3=1,[1]CODES!$B1272,IF($AF$3=2,[1]CODES!$C1272,[1]CODES!$D1272))</f>
        <v>China</v>
      </c>
      <c r="D161" s="54" t="str">
        <f>IF(AC161="","","(*)")</f>
        <v/>
      </c>
      <c r="E161" s="55">
        <v>1149</v>
      </c>
      <c r="F161" s="55">
        <v>1135</v>
      </c>
      <c r="G161" s="55">
        <v>880</v>
      </c>
      <c r="H161" s="55">
        <v>881</v>
      </c>
      <c r="I161" s="55">
        <v>1127</v>
      </c>
      <c r="J161" s="55">
        <v>945</v>
      </c>
      <c r="K161" s="55">
        <v>1025</v>
      </c>
      <c r="L161" s="55">
        <v>1036</v>
      </c>
      <c r="M161" s="55">
        <v>1181</v>
      </c>
      <c r="N161" s="55">
        <v>1798</v>
      </c>
      <c r="O161" s="55">
        <v>2177</v>
      </c>
      <c r="P161" s="55">
        <v>2951</v>
      </c>
      <c r="Q161" s="55">
        <v>4220</v>
      </c>
      <c r="R161" s="55">
        <v>6088</v>
      </c>
      <c r="S161" s="55">
        <v>4629</v>
      </c>
      <c r="T161" s="55">
        <v>5692</v>
      </c>
      <c r="U161" s="55">
        <v>6971</v>
      </c>
      <c r="V161" s="55">
        <v>8645</v>
      </c>
      <c r="W161" s="55">
        <v>10792</v>
      </c>
      <c r="X161" s="55">
        <v>14633</v>
      </c>
      <c r="Y161" s="55">
        <v>17051</v>
      </c>
      <c r="Z161" s="55"/>
      <c r="AA161" s="49" t="str">
        <f>IF(N(Z161)=0,"",Z161/Z$8*100)</f>
        <v/>
      </c>
      <c r="AB161" s="49" t="str">
        <f>IF(OR(N(Z161)=0,N(Y161)=0),"",Z161/Y161*100-100)</f>
        <v/>
      </c>
      <c r="AC161" s="51" t="s">
        <v>7</v>
      </c>
      <c r="AD161" s="51" t="s">
        <v>7</v>
      </c>
      <c r="AE161" s="51" t="s">
        <v>7</v>
      </c>
      <c r="AF161" s="79" t="str">
        <f>IF(MAX(V161:Z161)&gt;0,IF(AF$3=1,$B$3,IF(AF$3=2,$C$3,$D$3)),IF(AF$3=1,$E$3,IF(AF$3=2,$F$3,$G$3)))</f>
        <v>DATA</v>
      </c>
    </row>
    <row r="162" spans="1:32" ht="15.75" thickTop="1" thickBot="1" x14ac:dyDescent="0.25">
      <c r="A162" s="52" t="str">
        <f>[1]CODES!$E1273</f>
        <v>31</v>
      </c>
      <c r="B162" s="52">
        <f>[1]CODES!$A1273</f>
        <v>344</v>
      </c>
      <c r="C162" s="78" t="str">
        <f>IF($AF$3=1,[1]CODES!$B1273,IF($AF$3=2,[1]CODES!$C1273,[1]CODES!$D1273))</f>
        <v>Hong Kong, China</v>
      </c>
      <c r="D162" s="54" t="str">
        <f>IF(AC162="","","(*)")</f>
        <v/>
      </c>
      <c r="E162" s="55" t="s">
        <v>7</v>
      </c>
      <c r="F162" s="55" t="s">
        <v>7</v>
      </c>
      <c r="G162" s="55" t="s">
        <v>7</v>
      </c>
      <c r="H162" s="55" t="s">
        <v>7</v>
      </c>
      <c r="I162" s="55" t="s">
        <v>7</v>
      </c>
      <c r="J162" s="55" t="s">
        <v>7</v>
      </c>
      <c r="K162" s="55" t="s">
        <v>7</v>
      </c>
      <c r="L162" s="55" t="s">
        <v>7</v>
      </c>
      <c r="M162" s="55" t="s">
        <v>7</v>
      </c>
      <c r="N162" s="55" t="s">
        <v>7</v>
      </c>
      <c r="O162" s="55" t="s">
        <v>7</v>
      </c>
      <c r="P162" s="55" t="s">
        <v>7</v>
      </c>
      <c r="Q162" s="55" t="s">
        <v>7</v>
      </c>
      <c r="R162" s="55" t="s">
        <v>7</v>
      </c>
      <c r="S162" s="55" t="s">
        <v>7</v>
      </c>
      <c r="T162" s="55" t="s">
        <v>7</v>
      </c>
      <c r="U162" s="55">
        <v>67</v>
      </c>
      <c r="V162" s="55">
        <v>145</v>
      </c>
      <c r="W162" s="55">
        <v>298</v>
      </c>
      <c r="X162" s="55">
        <v>277</v>
      </c>
      <c r="Y162" s="55">
        <v>154</v>
      </c>
      <c r="Z162" s="55"/>
      <c r="AA162" s="49" t="str">
        <f>IF(N(Z162)=0,"",Z162/Z$8*100)</f>
        <v/>
      </c>
      <c r="AB162" s="49" t="str">
        <f>IF(OR(N(Z162)=0,N(Y162)=0),"",Z162/Y162*100-100)</f>
        <v/>
      </c>
      <c r="AC162" s="51" t="s">
        <v>7</v>
      </c>
      <c r="AD162" s="51" t="s">
        <v>7</v>
      </c>
      <c r="AE162" s="51" t="s">
        <v>7</v>
      </c>
      <c r="AF162" s="77" t="str">
        <f>IF(MAX(V162:Z162)&gt;0,IF(AF$3=1,$B$3,IF(AF$3=2,$C$3,$D$3)),IF(AF$3=1,$E$3,IF(AF$3=2,$F$3,$G$3)))</f>
        <v>DATA</v>
      </c>
    </row>
    <row r="163" spans="1:32" ht="15.75" thickTop="1" thickBot="1" x14ac:dyDescent="0.25">
      <c r="A163" s="52" t="str">
        <f>[1]CODES!$E1274</f>
        <v>31</v>
      </c>
      <c r="B163" s="52">
        <f>[1]CODES!$A1274</f>
        <v>392</v>
      </c>
      <c r="C163" s="78" t="str">
        <f>IF($AF$3=1,[1]CODES!$B1274,IF($AF$3=2,[1]CODES!$C1274,[1]CODES!$D1274))</f>
        <v>Japan</v>
      </c>
      <c r="D163" s="54" t="str">
        <f>IF(AC163="","","(*)")</f>
        <v/>
      </c>
      <c r="E163" s="55">
        <v>682</v>
      </c>
      <c r="F163" s="55">
        <v>737</v>
      </c>
      <c r="G163" s="55">
        <v>961</v>
      </c>
      <c r="H163" s="55">
        <v>1054</v>
      </c>
      <c r="I163" s="55">
        <v>1062</v>
      </c>
      <c r="J163" s="55">
        <v>773</v>
      </c>
      <c r="K163" s="55">
        <v>539</v>
      </c>
      <c r="L163" s="55">
        <v>580</v>
      </c>
      <c r="M163" s="55">
        <v>661</v>
      </c>
      <c r="N163" s="55">
        <v>897</v>
      </c>
      <c r="O163" s="55">
        <v>1514</v>
      </c>
      <c r="P163" s="55">
        <v>1512</v>
      </c>
      <c r="Q163" s="55">
        <v>1873</v>
      </c>
      <c r="R163" s="55">
        <v>1949</v>
      </c>
      <c r="S163" s="55">
        <v>2185</v>
      </c>
      <c r="T163" s="55">
        <v>2310</v>
      </c>
      <c r="U163" s="55">
        <v>3662</v>
      </c>
      <c r="V163" s="55">
        <v>4186</v>
      </c>
      <c r="W163" s="55">
        <v>3889</v>
      </c>
      <c r="X163" s="55">
        <v>4029</v>
      </c>
      <c r="Y163" s="55">
        <v>3179</v>
      </c>
      <c r="Z163" s="55"/>
      <c r="AA163" s="49" t="str">
        <f>IF(N(Z163)=0,"",Z163/Z$8*100)</f>
        <v/>
      </c>
      <c r="AB163" s="49" t="str">
        <f>IF(OR(N(Z163)=0,N(Y163)=0),"",Z163/Y163*100-100)</f>
        <v/>
      </c>
      <c r="AC163" s="51" t="s">
        <v>7</v>
      </c>
      <c r="AD163" s="51" t="s">
        <v>7</v>
      </c>
      <c r="AE163" s="51" t="s">
        <v>7</v>
      </c>
      <c r="AF163" s="79" t="str">
        <f>IF(MAX(V163:Z163)&gt;0,IF(AF$3=1,$B$3,IF(AF$3=2,$C$3,$D$3)),IF(AF$3=1,$E$3,IF(AF$3=2,$F$3,$G$3)))</f>
        <v>DATA</v>
      </c>
    </row>
    <row r="164" spans="1:32" ht="15.75" thickTop="1" thickBot="1" x14ac:dyDescent="0.25">
      <c r="A164" s="52" t="str">
        <f>[1]CODES!$E1275</f>
        <v>31</v>
      </c>
      <c r="B164" s="52">
        <f>[1]CODES!$A1275</f>
        <v>408</v>
      </c>
      <c r="C164" s="78" t="str">
        <f>IF($AF$3=1,[1]CODES!$B1275,IF($AF$3=2,[1]CODES!$C1275,[1]CODES!$D1275))</f>
        <v>Korea, Democratic People's Republic of</v>
      </c>
      <c r="D164" s="54" t="str">
        <f>IF(AC164="","","(*)")</f>
        <v/>
      </c>
      <c r="E164" s="55" t="s">
        <v>7</v>
      </c>
      <c r="F164" s="55" t="s">
        <v>7</v>
      </c>
      <c r="G164" s="55" t="s">
        <v>7</v>
      </c>
      <c r="H164" s="55" t="s">
        <v>7</v>
      </c>
      <c r="I164" s="55" t="s">
        <v>7</v>
      </c>
      <c r="J164" s="55" t="s">
        <v>7</v>
      </c>
      <c r="K164" s="55" t="s">
        <v>7</v>
      </c>
      <c r="L164" s="55" t="s">
        <v>7</v>
      </c>
      <c r="M164" s="55" t="s">
        <v>7</v>
      </c>
      <c r="N164" s="55" t="s">
        <v>7</v>
      </c>
      <c r="O164" s="55" t="s">
        <v>7</v>
      </c>
      <c r="P164" s="55" t="s">
        <v>7</v>
      </c>
      <c r="Q164" s="55" t="s">
        <v>7</v>
      </c>
      <c r="R164" s="55" t="s">
        <v>7</v>
      </c>
      <c r="S164" s="55" t="s">
        <v>7</v>
      </c>
      <c r="T164" s="55" t="s">
        <v>7</v>
      </c>
      <c r="U164" s="55">
        <v>409</v>
      </c>
      <c r="V164" s="55">
        <v>416</v>
      </c>
      <c r="W164" s="55">
        <v>342</v>
      </c>
      <c r="X164" s="55">
        <v>218</v>
      </c>
      <c r="Y164" s="55">
        <v>600</v>
      </c>
      <c r="Z164" s="55"/>
      <c r="AA164" s="49" t="str">
        <f>IF(N(Z164)=0,"",Z164/Z$8*100)</f>
        <v/>
      </c>
      <c r="AB164" s="49" t="str">
        <f>IF(OR(N(Z164)=0,N(Y164)=0),"",Z164/Y164*100-100)</f>
        <v/>
      </c>
      <c r="AC164" s="51" t="s">
        <v>7</v>
      </c>
      <c r="AD164" s="51" t="s">
        <v>7</v>
      </c>
      <c r="AE164" s="51" t="s">
        <v>7</v>
      </c>
      <c r="AF164" s="77" t="str">
        <f>IF(MAX(V164:Z164)&gt;0,IF(AF$3=1,$B$3,IF(AF$3=2,$C$3,$D$3)),IF(AF$3=1,$E$3,IF(AF$3=2,$F$3,$G$3)))</f>
        <v>DATA</v>
      </c>
    </row>
    <row r="165" spans="1:32" ht="15.75" thickTop="1" thickBot="1" x14ac:dyDescent="0.25">
      <c r="A165" s="52" t="str">
        <f>[1]CODES!$E1276</f>
        <v>31</v>
      </c>
      <c r="B165" s="52">
        <f>[1]CODES!$A1276</f>
        <v>410</v>
      </c>
      <c r="C165" s="78" t="str">
        <f>IF($AF$3=1,[1]CODES!$B1276,IF($AF$3=2,[1]CODES!$C1276,[1]CODES!$D1276))</f>
        <v>Korea, Republic of</v>
      </c>
      <c r="D165" s="54" t="str">
        <f>IF(AC165="","","(*)")</f>
        <v/>
      </c>
      <c r="E165" s="55" t="s">
        <v>7</v>
      </c>
      <c r="F165" s="55" t="s">
        <v>7</v>
      </c>
      <c r="G165" s="55" t="s">
        <v>7</v>
      </c>
      <c r="H165" s="55" t="s">
        <v>7</v>
      </c>
      <c r="I165" s="55" t="s">
        <v>7</v>
      </c>
      <c r="J165" s="55" t="s">
        <v>7</v>
      </c>
      <c r="K165" s="55" t="s">
        <v>7</v>
      </c>
      <c r="L165" s="55" t="s">
        <v>7</v>
      </c>
      <c r="M165" s="55" t="s">
        <v>7</v>
      </c>
      <c r="N165" s="55" t="s">
        <v>7</v>
      </c>
      <c r="O165" s="55" t="s">
        <v>7</v>
      </c>
      <c r="P165" s="55" t="s">
        <v>7</v>
      </c>
      <c r="Q165" s="55" t="s">
        <v>7</v>
      </c>
      <c r="R165" s="55" t="s">
        <v>7</v>
      </c>
      <c r="S165" s="55" t="s">
        <v>7</v>
      </c>
      <c r="T165" s="55" t="s">
        <v>7</v>
      </c>
      <c r="U165" s="55">
        <v>1658</v>
      </c>
      <c r="V165" s="55">
        <v>2076</v>
      </c>
      <c r="W165" s="55">
        <v>2391</v>
      </c>
      <c r="X165" s="55">
        <v>2432</v>
      </c>
      <c r="Y165" s="55">
        <v>1885</v>
      </c>
      <c r="Z165" s="55"/>
      <c r="AA165" s="49" t="str">
        <f>IF(N(Z165)=0,"",Z165/Z$8*100)</f>
        <v/>
      </c>
      <c r="AB165" s="49" t="str">
        <f>IF(OR(N(Z165)=0,N(Y165)=0),"",Z165/Y165*100-100)</f>
        <v/>
      </c>
      <c r="AC165" s="51" t="s">
        <v>7</v>
      </c>
      <c r="AD165" s="51" t="s">
        <v>7</v>
      </c>
      <c r="AE165" s="51" t="s">
        <v>7</v>
      </c>
      <c r="AF165" s="77" t="str">
        <f>IF(MAX(V165:Z165)&gt;0,IF(AF$3=1,$B$3,IF(AF$3=2,$C$3,$D$3)),IF(AF$3=1,$E$3,IF(AF$3=2,$F$3,$G$3)))</f>
        <v>DATA</v>
      </c>
    </row>
    <row r="166" spans="1:32" ht="15.75" thickTop="1" thickBot="1" x14ac:dyDescent="0.25">
      <c r="A166" s="52" t="str">
        <f>[1]CODES!$E1277</f>
        <v>31</v>
      </c>
      <c r="B166" s="52">
        <f>[1]CODES!$A1277</f>
        <v>446</v>
      </c>
      <c r="C166" s="78" t="str">
        <f>IF($AF$3=1,[1]CODES!$B1277,IF($AF$3=2,[1]CODES!$C1277,[1]CODES!$D1277))</f>
        <v>Macao, China</v>
      </c>
      <c r="D166" s="54" t="str">
        <f>IF(AC166="","","(*)")</f>
        <v/>
      </c>
      <c r="E166" s="55" t="s">
        <v>7</v>
      </c>
      <c r="F166" s="55" t="s">
        <v>7</v>
      </c>
      <c r="G166" s="55" t="s">
        <v>7</v>
      </c>
      <c r="H166" s="55" t="s">
        <v>7</v>
      </c>
      <c r="I166" s="55" t="s">
        <v>7</v>
      </c>
      <c r="J166" s="55" t="s">
        <v>7</v>
      </c>
      <c r="K166" s="55" t="s">
        <v>7</v>
      </c>
      <c r="L166" s="55" t="s">
        <v>7</v>
      </c>
      <c r="M166" s="55" t="s">
        <v>7</v>
      </c>
      <c r="N166" s="55" t="s">
        <v>7</v>
      </c>
      <c r="O166" s="55" t="s">
        <v>7</v>
      </c>
      <c r="P166" s="55" t="s">
        <v>7</v>
      </c>
      <c r="Q166" s="55" t="s">
        <v>7</v>
      </c>
      <c r="R166" s="55" t="s">
        <v>7</v>
      </c>
      <c r="S166" s="55" t="s">
        <v>7</v>
      </c>
      <c r="T166" s="55" t="s">
        <v>7</v>
      </c>
      <c r="U166" s="55">
        <v>498</v>
      </c>
      <c r="V166" s="55">
        <v>2</v>
      </c>
      <c r="W166" s="55">
        <v>10</v>
      </c>
      <c r="X166" s="55">
        <v>3</v>
      </c>
      <c r="Y166" s="55">
        <v>10</v>
      </c>
      <c r="Z166" s="55"/>
      <c r="AA166" s="49" t="str">
        <f>IF(N(Z166)=0,"",Z166/Z$8*100)</f>
        <v/>
      </c>
      <c r="AB166" s="49" t="str">
        <f>IF(OR(N(Z166)=0,N(Y166)=0),"",Z166/Y166*100-100)</f>
        <v/>
      </c>
      <c r="AC166" s="51" t="s">
        <v>7</v>
      </c>
      <c r="AD166" s="51" t="s">
        <v>7</v>
      </c>
      <c r="AE166" s="51" t="s">
        <v>7</v>
      </c>
      <c r="AF166" s="77" t="str">
        <f>IF(MAX(V166:Z166)&gt;0,IF(AF$3=1,$B$3,IF(AF$3=2,$C$3,$D$3)),IF(AF$3=1,$E$3,IF(AF$3=2,$F$3,$G$3)))</f>
        <v>DATA</v>
      </c>
    </row>
    <row r="167" spans="1:32" ht="15.75" thickTop="1" thickBot="1" x14ac:dyDescent="0.25">
      <c r="A167" s="52" t="str">
        <f>[1]CODES!$E1278</f>
        <v>31</v>
      </c>
      <c r="B167" s="52">
        <f>[1]CODES!$A1278</f>
        <v>496</v>
      </c>
      <c r="C167" s="78" t="str">
        <f>IF($AF$3=1,[1]CODES!$B1278,IF($AF$3=2,[1]CODES!$C1278,[1]CODES!$D1278))</f>
        <v>Mongolia</v>
      </c>
      <c r="D167" s="54" t="str">
        <f>IF(AC167="","","(*)")</f>
        <v/>
      </c>
      <c r="E167" s="55" t="s">
        <v>7</v>
      </c>
      <c r="F167" s="55" t="s">
        <v>7</v>
      </c>
      <c r="G167" s="55" t="s">
        <v>7</v>
      </c>
      <c r="H167" s="55" t="s">
        <v>7</v>
      </c>
      <c r="I167" s="55" t="s">
        <v>7</v>
      </c>
      <c r="J167" s="55" t="s">
        <v>7</v>
      </c>
      <c r="K167" s="55" t="s">
        <v>7</v>
      </c>
      <c r="L167" s="55" t="s">
        <v>7</v>
      </c>
      <c r="M167" s="55" t="s">
        <v>7</v>
      </c>
      <c r="N167" s="55" t="s">
        <v>7</v>
      </c>
      <c r="O167" s="55" t="s">
        <v>7</v>
      </c>
      <c r="P167" s="55" t="s">
        <v>7</v>
      </c>
      <c r="Q167" s="55" t="s">
        <v>7</v>
      </c>
      <c r="R167" s="55" t="s">
        <v>7</v>
      </c>
      <c r="S167" s="55" t="s">
        <v>7</v>
      </c>
      <c r="T167" s="55" t="s">
        <v>7</v>
      </c>
      <c r="U167" s="55">
        <v>7</v>
      </c>
      <c r="V167" s="55">
        <v>43</v>
      </c>
      <c r="W167" s="55">
        <v>61</v>
      </c>
      <c r="X167" s="55">
        <v>58</v>
      </c>
      <c r="Y167" s="55">
        <v>91</v>
      </c>
      <c r="Z167" s="55"/>
      <c r="AA167" s="49" t="str">
        <f>IF(N(Z167)=0,"",Z167/Z$8*100)</f>
        <v/>
      </c>
      <c r="AB167" s="49" t="str">
        <f>IF(OR(N(Z167)=0,N(Y167)=0),"",Z167/Y167*100-100)</f>
        <v/>
      </c>
      <c r="AC167" s="51" t="s">
        <v>7</v>
      </c>
      <c r="AD167" s="51" t="s">
        <v>7</v>
      </c>
      <c r="AE167" s="51" t="s">
        <v>7</v>
      </c>
      <c r="AF167" s="77" t="str">
        <f>IF(MAX(V167:Z167)&gt;0,IF(AF$3=1,$B$3,IF(AF$3=2,$C$3,$D$3)),IF(AF$3=1,$E$3,IF(AF$3=2,$F$3,$G$3)))</f>
        <v>DATA</v>
      </c>
    </row>
    <row r="168" spans="1:32" ht="15.75" thickTop="1" thickBot="1" x14ac:dyDescent="0.25">
      <c r="A168" s="52" t="str">
        <f>[1]CODES!$E1279</f>
        <v>31</v>
      </c>
      <c r="B168" s="52">
        <f>[1]CODES!$A1279</f>
        <v>158</v>
      </c>
      <c r="C168" s="78" t="str">
        <f>IF($AF$3=1,[1]CODES!$B1279,IF($AF$3=2,[1]CODES!$C1279,[1]CODES!$D1279))</f>
        <v>Taiwan Province of China</v>
      </c>
      <c r="D168" s="54" t="str">
        <f>IF(AC168="","","(*)")</f>
        <v/>
      </c>
      <c r="E168" s="55" t="s">
        <v>7</v>
      </c>
      <c r="F168" s="55" t="s">
        <v>7</v>
      </c>
      <c r="G168" s="55" t="s">
        <v>7</v>
      </c>
      <c r="H168" s="55" t="s">
        <v>7</v>
      </c>
      <c r="I168" s="55" t="s">
        <v>7</v>
      </c>
      <c r="J168" s="55" t="s">
        <v>7</v>
      </c>
      <c r="K168" s="55" t="s">
        <v>7</v>
      </c>
      <c r="L168" s="55" t="s">
        <v>7</v>
      </c>
      <c r="M168" s="55" t="s">
        <v>7</v>
      </c>
      <c r="N168" s="55" t="s">
        <v>7</v>
      </c>
      <c r="O168" s="55" t="s">
        <v>7</v>
      </c>
      <c r="P168" s="55" t="s">
        <v>7</v>
      </c>
      <c r="Q168" s="55" t="s">
        <v>7</v>
      </c>
      <c r="R168" s="55" t="s">
        <v>7</v>
      </c>
      <c r="S168" s="55" t="s">
        <v>7</v>
      </c>
      <c r="T168" s="55" t="s">
        <v>7</v>
      </c>
      <c r="U168" s="55">
        <v>83</v>
      </c>
      <c r="V168" s="55">
        <v>143</v>
      </c>
      <c r="W168" s="55">
        <v>94</v>
      </c>
      <c r="X168" s="55">
        <v>88</v>
      </c>
      <c r="Y168" s="55">
        <v>187</v>
      </c>
      <c r="Z168" s="55"/>
      <c r="AA168" s="49" t="str">
        <f>IF(N(Z168)=0,"",Z168/Z$8*100)</f>
        <v/>
      </c>
      <c r="AB168" s="49" t="str">
        <f>IF(OR(N(Z168)=0,N(Y168)=0),"",Z168/Y168*100-100)</f>
        <v/>
      </c>
      <c r="AC168" s="51" t="s">
        <v>7</v>
      </c>
      <c r="AD168" s="51" t="s">
        <v>7</v>
      </c>
      <c r="AE168" s="51" t="s">
        <v>7</v>
      </c>
      <c r="AF168" s="77" t="str">
        <f>IF(MAX(V168:Z168)&gt;0,IF(AF$3=1,$B$3,IF(AF$3=2,$C$3,$D$3)),IF(AF$3=1,$E$3,IF(AF$3=2,$F$3,$G$3)))</f>
        <v>DATA</v>
      </c>
    </row>
    <row r="169" spans="1:32" ht="15.75" thickTop="1" thickBot="1" x14ac:dyDescent="0.25">
      <c r="A169" s="52" t="str">
        <f>[1]CODES!$E1280</f>
        <v>31</v>
      </c>
      <c r="B169" s="52">
        <f>[1]CODES!$A1280</f>
        <v>945</v>
      </c>
      <c r="C169" s="78" t="str">
        <f>IF($AF$3=1,[1]CODES!$B1280,IF($AF$3=2,[1]CODES!$C1280,[1]CODES!$D1280))</f>
        <v>China + Hong Kong, China</v>
      </c>
      <c r="D169" s="54" t="str">
        <f>IF(AC169="","","(*)")</f>
        <v/>
      </c>
      <c r="E169" s="55" t="s">
        <v>7</v>
      </c>
      <c r="F169" s="55" t="s">
        <v>7</v>
      </c>
      <c r="G169" s="55" t="s">
        <v>7</v>
      </c>
      <c r="H169" s="55" t="s">
        <v>7</v>
      </c>
      <c r="I169" s="55" t="s">
        <v>7</v>
      </c>
      <c r="J169" s="55" t="s">
        <v>7</v>
      </c>
      <c r="K169" s="55" t="s">
        <v>7</v>
      </c>
      <c r="L169" s="55" t="s">
        <v>7</v>
      </c>
      <c r="M169" s="55" t="s">
        <v>7</v>
      </c>
      <c r="N169" s="55" t="s">
        <v>7</v>
      </c>
      <c r="O169" s="55" t="s">
        <v>7</v>
      </c>
      <c r="P169" s="55" t="s">
        <v>7</v>
      </c>
      <c r="Q169" s="55" t="s">
        <v>7</v>
      </c>
      <c r="R169" s="55" t="s">
        <v>7</v>
      </c>
      <c r="S169" s="55" t="s">
        <v>7</v>
      </c>
      <c r="T169" s="55" t="s">
        <v>7</v>
      </c>
      <c r="U169" s="55" t="s">
        <v>7</v>
      </c>
      <c r="V169" s="55" t="s">
        <v>7</v>
      </c>
      <c r="W169" s="55" t="s">
        <v>7</v>
      </c>
      <c r="X169" s="55"/>
      <c r="Y169" s="55"/>
      <c r="Z169" s="55"/>
      <c r="AA169" s="49" t="str">
        <f>IF(N(Z169)=0,"",Z169/Z$8*100)</f>
        <v/>
      </c>
      <c r="AB169" s="49" t="str">
        <f>IF(OR(N(Z169)=0,N(Y169)=0),"",Z169/Y169*100-100)</f>
        <v/>
      </c>
      <c r="AC169" s="51" t="s">
        <v>7</v>
      </c>
      <c r="AD169" s="51" t="s">
        <v>7</v>
      </c>
      <c r="AE169" s="51" t="s">
        <v>7</v>
      </c>
      <c r="AF169" s="77" t="str">
        <f>IF(MAX(V169:Z169)&gt;0,IF(AF$3=1,$B$3,IF(AF$3=2,$C$3,$D$3)),IF(AF$3=1,$E$3,IF(AF$3=2,$F$3,$G$3)))</f>
        <v>NO DATA</v>
      </c>
    </row>
    <row r="170" spans="1:32" ht="15.75" thickTop="1" thickBot="1" x14ac:dyDescent="0.25">
      <c r="A170" s="52" t="str">
        <f>[1]CODES!$E1281</f>
        <v>31</v>
      </c>
      <c r="B170" s="52">
        <f>[1]CODES!$A1281</f>
        <v>935</v>
      </c>
      <c r="C170" s="78" t="str">
        <f>IF($AF$3=1,[1]CODES!$B1281,IF($AF$3=2,[1]CODES!$C1281,[1]CODES!$D1281))</f>
        <v>Other countries of North-East Asia</v>
      </c>
      <c r="D170" s="54" t="str">
        <f>IF(AC170="","","(*)")</f>
        <v/>
      </c>
      <c r="E170" s="55" t="s">
        <v>7</v>
      </c>
      <c r="F170" s="55" t="s">
        <v>7</v>
      </c>
      <c r="G170" s="55" t="s">
        <v>7</v>
      </c>
      <c r="H170" s="55" t="s">
        <v>7</v>
      </c>
      <c r="I170" s="55" t="s">
        <v>7</v>
      </c>
      <c r="J170" s="55" t="s">
        <v>7</v>
      </c>
      <c r="K170" s="55" t="s">
        <v>7</v>
      </c>
      <c r="L170" s="55" t="s">
        <v>7</v>
      </c>
      <c r="M170" s="55" t="s">
        <v>7</v>
      </c>
      <c r="N170" s="55" t="s">
        <v>7</v>
      </c>
      <c r="O170" s="55" t="s">
        <v>7</v>
      </c>
      <c r="P170" s="55" t="s">
        <v>7</v>
      </c>
      <c r="Q170" s="55" t="s">
        <v>7</v>
      </c>
      <c r="R170" s="55" t="s">
        <v>7</v>
      </c>
      <c r="S170" s="55" t="s">
        <v>7</v>
      </c>
      <c r="T170" s="55" t="s">
        <v>7</v>
      </c>
      <c r="U170" s="55" t="s">
        <v>7</v>
      </c>
      <c r="V170" s="55" t="s">
        <v>7</v>
      </c>
      <c r="W170" s="55" t="s">
        <v>7</v>
      </c>
      <c r="X170" s="55"/>
      <c r="Y170" s="55"/>
      <c r="Z170" s="55"/>
      <c r="AA170" s="49" t="str">
        <f>IF(N(Z170)=0,"",Z170/Z$8*100)</f>
        <v/>
      </c>
      <c r="AB170" s="49" t="str">
        <f>IF(OR(N(Z170)=0,N(Y170)=0),"",Z170/Y170*100-100)</f>
        <v/>
      </c>
      <c r="AC170" s="51" t="s">
        <v>7</v>
      </c>
      <c r="AD170" s="51" t="s">
        <v>7</v>
      </c>
      <c r="AE170" s="51" t="s">
        <v>7</v>
      </c>
      <c r="AF170" s="77" t="str">
        <f>IF(MAX(V170:Z170)&gt;0,IF(AF$3=1,$B$3,IF(AF$3=2,$C$3,$D$3)),IF(AF$3=1,$E$3,IF(AF$3=2,$F$3,$G$3)))</f>
        <v>NO DATA</v>
      </c>
    </row>
    <row r="171" spans="1:32" ht="15.75" thickTop="1" thickBot="1" x14ac:dyDescent="0.25">
      <c r="A171" s="52" t="str">
        <f>[1]CODES!$E1282</f>
        <v>31</v>
      </c>
      <c r="B171" s="52">
        <f>[1]CODES!$A1282</f>
        <v>936</v>
      </c>
      <c r="C171" s="78" t="str">
        <f>IF($AF$3=1,[1]CODES!$B1282,IF($AF$3=2,[1]CODES!$C1282,[1]CODES!$D1282))</f>
        <v>All countries of North-East Asia</v>
      </c>
      <c r="D171" s="54" t="str">
        <f>IF(AC171="","","(*)")</f>
        <v/>
      </c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49" t="str">
        <f>IF(N(Z171)=0,"",Z171/Z$8*100)</f>
        <v/>
      </c>
      <c r="AB171" s="49" t="str">
        <f>IF(OR(N(Z171)=0,N(Y171)=0),"",Z171/Y171*100-100)</f>
        <v/>
      </c>
      <c r="AC171" s="51"/>
      <c r="AD171" s="51"/>
      <c r="AE171" s="51"/>
      <c r="AF171" s="77" t="str">
        <f>IF(MAX(V171:Z171)&gt;0,IF(AF$3=1,$B$3,IF(AF$3=2,$C$3,$D$3)),IF(AF$3=1,$E$3,IF(AF$3=2,$F$3,$G$3)))</f>
        <v>NO DATA</v>
      </c>
    </row>
    <row r="172" spans="1:32" ht="16.5" thickTop="1" thickBot="1" x14ac:dyDescent="0.25">
      <c r="A172" s="38" t="str">
        <f>[1]CODES!$E1283</f>
        <v>32</v>
      </c>
      <c r="B172" s="38">
        <f>[1]CODES!$A1283</f>
        <v>32000</v>
      </c>
      <c r="C172" s="82" t="str">
        <f>IF($AF$3=1,[1]CODES!$B1283,IF($AF$3=2,[1]CODES!$C1283,[1]CODES!$D1283))</f>
        <v>SOUTH-EAST ASIA</v>
      </c>
      <c r="D172" s="40" t="str">
        <f>IF(AC172="","","(*)")</f>
        <v/>
      </c>
      <c r="E172" s="85">
        <f>SUM(E173:E186)</f>
        <v>0</v>
      </c>
      <c r="F172" s="85">
        <f>SUM(F173:F186)</f>
        <v>0</v>
      </c>
      <c r="G172" s="85">
        <f>SUM(G173:G186)</f>
        <v>0</v>
      </c>
      <c r="H172" s="85">
        <f>SUM(H173:H186)</f>
        <v>0</v>
      </c>
      <c r="I172" s="85">
        <f>SUM(I173:I186)</f>
        <v>0</v>
      </c>
      <c r="J172" s="85">
        <f>SUM(J173:J186)</f>
        <v>0</v>
      </c>
      <c r="K172" s="85">
        <f>SUM(K173:K186)</f>
        <v>0</v>
      </c>
      <c r="L172" s="85">
        <f>SUM(L173:L186)</f>
        <v>0</v>
      </c>
      <c r="M172" s="85">
        <f>SUM(M173:M186)</f>
        <v>0</v>
      </c>
      <c r="N172" s="85">
        <f>SUM(N173:N186)</f>
        <v>0</v>
      </c>
      <c r="O172" s="85">
        <f>SUM(O173:O186)</f>
        <v>0</v>
      </c>
      <c r="P172" s="85">
        <f>SUM(P173:P186)</f>
        <v>0</v>
      </c>
      <c r="Q172" s="85">
        <f>SUM(Q173:Q186)</f>
        <v>0</v>
      </c>
      <c r="R172" s="85">
        <f>SUM(R173:R186)</f>
        <v>0</v>
      </c>
      <c r="S172" s="85">
        <f>SUM(S173:S186)</f>
        <v>0</v>
      </c>
      <c r="T172" s="85">
        <f>SUM(T173:T186)</f>
        <v>0</v>
      </c>
      <c r="U172" s="85">
        <f>SUM(U173:U186)</f>
        <v>2504</v>
      </c>
      <c r="V172" s="85">
        <f>SUM(V173:V186)</f>
        <v>3346</v>
      </c>
      <c r="W172" s="85">
        <f>SUM(W173:W186)</f>
        <v>3418</v>
      </c>
      <c r="X172" s="85">
        <f>SUM(X173:X186)</f>
        <v>3059</v>
      </c>
      <c r="Y172" s="85">
        <f>SUM(Y173:Y186)</f>
        <v>2880</v>
      </c>
      <c r="Z172" s="85">
        <f>SUM(Z173:Z186)</f>
        <v>0</v>
      </c>
      <c r="AA172" s="84" t="str">
        <f>IF(N(Z172)=0,"",Z172/Z$8*100)</f>
        <v/>
      </c>
      <c r="AB172" s="84" t="str">
        <f>IF(OR(N(Z172)=0,N(Y172)=0),"",Z172/Y172*100-100)</f>
        <v/>
      </c>
      <c r="AC172" s="83" t="s">
        <v>7</v>
      </c>
      <c r="AD172" s="83" t="s">
        <v>7</v>
      </c>
      <c r="AE172" s="83" t="s">
        <v>7</v>
      </c>
      <c r="AF172" s="77" t="str">
        <f>IF(MAX(V172:Z172)&gt;0,IF(AF$3=1,$B$3,IF(AF$3=2,$C$3,$D$3)),IF(AF$3=1,$E$3,IF(AF$3=2,$F$3,$G$3)))</f>
        <v>DATA</v>
      </c>
    </row>
    <row r="173" spans="1:32" ht="15.75" thickTop="1" thickBot="1" x14ac:dyDescent="0.25">
      <c r="A173" s="52" t="str">
        <f>[1]CODES!$E1284</f>
        <v>32</v>
      </c>
      <c r="B173" s="52">
        <f>[1]CODES!$A1284</f>
        <v>96</v>
      </c>
      <c r="C173" s="78" t="str">
        <f>IF($AF$3=1,[1]CODES!$B1284,IF($AF$3=2,[1]CODES!$C1284,[1]CODES!$D1284))</f>
        <v>Brunei Darussalam</v>
      </c>
      <c r="D173" s="54" t="str">
        <f>IF(AC173="","","(*)")</f>
        <v/>
      </c>
      <c r="E173" s="55" t="s">
        <v>7</v>
      </c>
      <c r="F173" s="55" t="s">
        <v>7</v>
      </c>
      <c r="G173" s="55" t="s">
        <v>7</v>
      </c>
      <c r="H173" s="55" t="s">
        <v>7</v>
      </c>
      <c r="I173" s="55" t="s">
        <v>7</v>
      </c>
      <c r="J173" s="55" t="s">
        <v>7</v>
      </c>
      <c r="K173" s="55" t="s">
        <v>7</v>
      </c>
      <c r="L173" s="55" t="s">
        <v>7</v>
      </c>
      <c r="M173" s="55" t="s">
        <v>7</v>
      </c>
      <c r="N173" s="55" t="s">
        <v>7</v>
      </c>
      <c r="O173" s="55" t="s">
        <v>7</v>
      </c>
      <c r="P173" s="55" t="s">
        <v>7</v>
      </c>
      <c r="Q173" s="55" t="s">
        <v>7</v>
      </c>
      <c r="R173" s="55" t="s">
        <v>7</v>
      </c>
      <c r="S173" s="55" t="s">
        <v>7</v>
      </c>
      <c r="T173" s="55" t="s">
        <v>7</v>
      </c>
      <c r="U173" s="55">
        <v>4</v>
      </c>
      <c r="V173" s="55">
        <v>7</v>
      </c>
      <c r="W173" s="55" t="s">
        <v>7</v>
      </c>
      <c r="X173" s="55"/>
      <c r="Y173" s="55">
        <v>2</v>
      </c>
      <c r="Z173" s="55"/>
      <c r="AA173" s="49" t="str">
        <f>IF(N(Z173)=0,"",Z173/Z$8*100)</f>
        <v/>
      </c>
      <c r="AB173" s="49" t="str">
        <f>IF(OR(N(Z173)=0,N(Y173)=0),"",Z173/Y173*100-100)</f>
        <v/>
      </c>
      <c r="AC173" s="51" t="s">
        <v>7</v>
      </c>
      <c r="AD173" s="51" t="s">
        <v>7</v>
      </c>
      <c r="AE173" s="51" t="s">
        <v>7</v>
      </c>
      <c r="AF173" s="77" t="str">
        <f>IF(MAX(V173:Z173)&gt;0,IF(AF$3=1,$B$3,IF(AF$3=2,$C$3,$D$3)),IF(AF$3=1,$E$3,IF(AF$3=2,$F$3,$G$3)))</f>
        <v>DATA</v>
      </c>
    </row>
    <row r="174" spans="1:32" ht="15.75" thickTop="1" thickBot="1" x14ac:dyDescent="0.25">
      <c r="A174" s="52" t="str">
        <f>[1]CODES!$E1285</f>
        <v>32</v>
      </c>
      <c r="B174" s="52">
        <f>[1]CODES!$A1285</f>
        <v>116</v>
      </c>
      <c r="C174" s="78" t="str">
        <f>IF($AF$3=1,[1]CODES!$B1285,IF($AF$3=2,[1]CODES!$C1285,[1]CODES!$D1285))</f>
        <v>Cambodia</v>
      </c>
      <c r="D174" s="54" t="str">
        <f>IF(AC174="","","(*)")</f>
        <v/>
      </c>
      <c r="E174" s="55" t="s">
        <v>7</v>
      </c>
      <c r="F174" s="55" t="s">
        <v>7</v>
      </c>
      <c r="G174" s="55" t="s">
        <v>7</v>
      </c>
      <c r="H174" s="55" t="s">
        <v>7</v>
      </c>
      <c r="I174" s="55" t="s">
        <v>7</v>
      </c>
      <c r="J174" s="55" t="s">
        <v>7</v>
      </c>
      <c r="K174" s="55" t="s">
        <v>7</v>
      </c>
      <c r="L174" s="55" t="s">
        <v>7</v>
      </c>
      <c r="M174" s="55" t="s">
        <v>7</v>
      </c>
      <c r="N174" s="55" t="s">
        <v>7</v>
      </c>
      <c r="O174" s="55" t="s">
        <v>7</v>
      </c>
      <c r="P174" s="55" t="s">
        <v>7</v>
      </c>
      <c r="Q174" s="55" t="s">
        <v>7</v>
      </c>
      <c r="R174" s="55" t="s">
        <v>7</v>
      </c>
      <c r="S174" s="55" t="s">
        <v>7</v>
      </c>
      <c r="T174" s="55" t="s">
        <v>7</v>
      </c>
      <c r="U174" s="55">
        <v>15</v>
      </c>
      <c r="V174" s="55">
        <v>72</v>
      </c>
      <c r="W174" s="55">
        <v>68</v>
      </c>
      <c r="X174" s="55">
        <v>45</v>
      </c>
      <c r="Y174" s="55">
        <v>67</v>
      </c>
      <c r="Z174" s="55"/>
      <c r="AA174" s="49" t="str">
        <f>IF(N(Z174)=0,"",Z174/Z$8*100)</f>
        <v/>
      </c>
      <c r="AB174" s="49" t="str">
        <f>IF(OR(N(Z174)=0,N(Y174)=0),"",Z174/Y174*100-100)</f>
        <v/>
      </c>
      <c r="AC174" s="51" t="s">
        <v>7</v>
      </c>
      <c r="AD174" s="51" t="s">
        <v>7</v>
      </c>
      <c r="AE174" s="51" t="s">
        <v>7</v>
      </c>
      <c r="AF174" s="77" t="str">
        <f>IF(MAX(V174:Z174)&gt;0,IF(AF$3=1,$B$3,IF(AF$3=2,$C$3,$D$3)),IF(AF$3=1,$E$3,IF(AF$3=2,$F$3,$G$3)))</f>
        <v>DATA</v>
      </c>
    </row>
    <row r="175" spans="1:32" ht="15.75" thickTop="1" thickBot="1" x14ac:dyDescent="0.25">
      <c r="A175" s="52" t="str">
        <f>[1]CODES!$E1286</f>
        <v>32</v>
      </c>
      <c r="B175" s="52">
        <f>[1]CODES!$A1286</f>
        <v>360</v>
      </c>
      <c r="C175" s="78" t="str">
        <f>IF($AF$3=1,[1]CODES!$B1286,IF($AF$3=2,[1]CODES!$C1286,[1]CODES!$D1286))</f>
        <v>Indonesia</v>
      </c>
      <c r="D175" s="54" t="str">
        <f>IF(AC175="","","(*)")</f>
        <v/>
      </c>
      <c r="E175" s="55" t="s">
        <v>7</v>
      </c>
      <c r="F175" s="55" t="s">
        <v>7</v>
      </c>
      <c r="G175" s="55" t="s">
        <v>7</v>
      </c>
      <c r="H175" s="55" t="s">
        <v>7</v>
      </c>
      <c r="I175" s="55" t="s">
        <v>7</v>
      </c>
      <c r="J175" s="55" t="s">
        <v>7</v>
      </c>
      <c r="K175" s="55" t="s">
        <v>7</v>
      </c>
      <c r="L175" s="55" t="s">
        <v>7</v>
      </c>
      <c r="M175" s="55" t="s">
        <v>7</v>
      </c>
      <c r="N175" s="55" t="s">
        <v>7</v>
      </c>
      <c r="O175" s="55" t="s">
        <v>7</v>
      </c>
      <c r="P175" s="55" t="s">
        <v>7</v>
      </c>
      <c r="Q175" s="55" t="s">
        <v>7</v>
      </c>
      <c r="R175" s="55" t="s">
        <v>7</v>
      </c>
      <c r="S175" s="55" t="s">
        <v>7</v>
      </c>
      <c r="T175" s="55" t="s">
        <v>7</v>
      </c>
      <c r="U175" s="55">
        <v>478</v>
      </c>
      <c r="V175" s="55">
        <v>449</v>
      </c>
      <c r="W175" s="55">
        <v>701</v>
      </c>
      <c r="X175" s="55">
        <v>618</v>
      </c>
      <c r="Y175" s="55">
        <v>924</v>
      </c>
      <c r="Z175" s="55"/>
      <c r="AA175" s="49" t="str">
        <f>IF(N(Z175)=0,"",Z175/Z$8*100)</f>
        <v/>
      </c>
      <c r="AB175" s="49" t="str">
        <f>IF(OR(N(Z175)=0,N(Y175)=0),"",Z175/Y175*100-100)</f>
        <v/>
      </c>
      <c r="AC175" s="51" t="s">
        <v>7</v>
      </c>
      <c r="AD175" s="51" t="s">
        <v>7</v>
      </c>
      <c r="AE175" s="51" t="s">
        <v>7</v>
      </c>
      <c r="AF175" s="77" t="str">
        <f>IF(MAX(V175:Z175)&gt;0,IF(AF$3=1,$B$3,IF(AF$3=2,$C$3,$D$3)),IF(AF$3=1,$E$3,IF(AF$3=2,$F$3,$G$3)))</f>
        <v>DATA</v>
      </c>
    </row>
    <row r="176" spans="1:32" ht="15.75" thickTop="1" thickBot="1" x14ac:dyDescent="0.25">
      <c r="A176" s="52" t="str">
        <f>[1]CODES!$E1287</f>
        <v>32</v>
      </c>
      <c r="B176" s="52">
        <f>[1]CODES!$A1287</f>
        <v>418</v>
      </c>
      <c r="C176" s="78" t="str">
        <f>IF($AF$3=1,[1]CODES!$B1287,IF($AF$3=2,[1]CODES!$C1287,[1]CODES!$D1287))</f>
        <v>Lao People's Democratic Republic</v>
      </c>
      <c r="D176" s="54" t="str">
        <f>IF(AC176="","","(*)")</f>
        <v/>
      </c>
      <c r="E176" s="55" t="s">
        <v>7</v>
      </c>
      <c r="F176" s="55" t="s">
        <v>7</v>
      </c>
      <c r="G176" s="55" t="s">
        <v>7</v>
      </c>
      <c r="H176" s="55" t="s">
        <v>7</v>
      </c>
      <c r="I176" s="55" t="s">
        <v>7</v>
      </c>
      <c r="J176" s="55" t="s">
        <v>7</v>
      </c>
      <c r="K176" s="55" t="s">
        <v>7</v>
      </c>
      <c r="L176" s="55" t="s">
        <v>7</v>
      </c>
      <c r="M176" s="55" t="s">
        <v>7</v>
      </c>
      <c r="N176" s="55" t="s">
        <v>7</v>
      </c>
      <c r="O176" s="55" t="s">
        <v>7</v>
      </c>
      <c r="P176" s="55" t="s">
        <v>7</v>
      </c>
      <c r="Q176" s="55" t="s">
        <v>7</v>
      </c>
      <c r="R176" s="55" t="s">
        <v>7</v>
      </c>
      <c r="S176" s="55" t="s">
        <v>7</v>
      </c>
      <c r="T176" s="55" t="s">
        <v>7</v>
      </c>
      <c r="U176" s="55">
        <v>49</v>
      </c>
      <c r="V176" s="55">
        <v>26</v>
      </c>
      <c r="W176" s="55">
        <v>47</v>
      </c>
      <c r="X176" s="55">
        <v>7</v>
      </c>
      <c r="Y176" s="55">
        <v>15</v>
      </c>
      <c r="Z176" s="55"/>
      <c r="AA176" s="49" t="str">
        <f>IF(N(Z176)=0,"",Z176/Z$8*100)</f>
        <v/>
      </c>
      <c r="AB176" s="49" t="str">
        <f>IF(OR(N(Z176)=0,N(Y176)=0),"",Z176/Y176*100-100)</f>
        <v/>
      </c>
      <c r="AC176" s="51" t="s">
        <v>7</v>
      </c>
      <c r="AD176" s="51" t="s">
        <v>7</v>
      </c>
      <c r="AE176" s="51" t="s">
        <v>7</v>
      </c>
      <c r="AF176" s="77" t="str">
        <f>IF(MAX(V176:Z176)&gt;0,IF(AF$3=1,$B$3,IF(AF$3=2,$C$3,$D$3)),IF(AF$3=1,$E$3,IF(AF$3=2,$F$3,$G$3)))</f>
        <v>DATA</v>
      </c>
    </row>
    <row r="177" spans="1:32" ht="15.75" thickTop="1" thickBot="1" x14ac:dyDescent="0.25">
      <c r="A177" s="52" t="str">
        <f>[1]CODES!$E1288</f>
        <v>32</v>
      </c>
      <c r="B177" s="52">
        <f>[1]CODES!$A1288</f>
        <v>458</v>
      </c>
      <c r="C177" s="78" t="str">
        <f>IF($AF$3=1,[1]CODES!$B1288,IF($AF$3=2,[1]CODES!$C1288,[1]CODES!$D1288))</f>
        <v>Malaysia</v>
      </c>
      <c r="D177" s="54" t="str">
        <f>IF(AC177="","","(*)")</f>
        <v/>
      </c>
      <c r="E177" s="55" t="s">
        <v>7</v>
      </c>
      <c r="F177" s="55" t="s">
        <v>7</v>
      </c>
      <c r="G177" s="55" t="s">
        <v>7</v>
      </c>
      <c r="H177" s="55" t="s">
        <v>7</v>
      </c>
      <c r="I177" s="55" t="s">
        <v>7</v>
      </c>
      <c r="J177" s="55" t="s">
        <v>7</v>
      </c>
      <c r="K177" s="55" t="s">
        <v>7</v>
      </c>
      <c r="L177" s="55" t="s">
        <v>7</v>
      </c>
      <c r="M177" s="55" t="s">
        <v>7</v>
      </c>
      <c r="N177" s="55" t="s">
        <v>7</v>
      </c>
      <c r="O177" s="55" t="s">
        <v>7</v>
      </c>
      <c r="P177" s="55" t="s">
        <v>7</v>
      </c>
      <c r="Q177" s="55" t="s">
        <v>7</v>
      </c>
      <c r="R177" s="55" t="s">
        <v>7</v>
      </c>
      <c r="S177" s="55" t="s">
        <v>7</v>
      </c>
      <c r="T177" s="55" t="s">
        <v>7</v>
      </c>
      <c r="U177" s="55">
        <v>275</v>
      </c>
      <c r="V177" s="55">
        <v>436</v>
      </c>
      <c r="W177" s="55">
        <v>425</v>
      </c>
      <c r="X177" s="55">
        <v>440</v>
      </c>
      <c r="Y177" s="55">
        <v>406</v>
      </c>
      <c r="Z177" s="55"/>
      <c r="AA177" s="49" t="str">
        <f>IF(N(Z177)=0,"",Z177/Z$8*100)</f>
        <v/>
      </c>
      <c r="AB177" s="49" t="str">
        <f>IF(OR(N(Z177)=0,N(Y177)=0),"",Z177/Y177*100-100)</f>
        <v/>
      </c>
      <c r="AC177" s="51" t="s">
        <v>7</v>
      </c>
      <c r="AD177" s="51" t="s">
        <v>7</v>
      </c>
      <c r="AE177" s="51" t="s">
        <v>7</v>
      </c>
      <c r="AF177" s="77" t="str">
        <f>IF(MAX(V177:Z177)&gt;0,IF(AF$3=1,$B$3,IF(AF$3=2,$C$3,$D$3)),IF(AF$3=1,$E$3,IF(AF$3=2,$F$3,$G$3)))</f>
        <v>DATA</v>
      </c>
    </row>
    <row r="178" spans="1:32" ht="15.75" thickTop="1" thickBot="1" x14ac:dyDescent="0.25">
      <c r="A178" s="52" t="str">
        <f>[1]CODES!$E1289</f>
        <v>32</v>
      </c>
      <c r="B178" s="52">
        <f>[1]CODES!$A1289</f>
        <v>104</v>
      </c>
      <c r="C178" s="78" t="str">
        <f>IF($AF$3=1,[1]CODES!$B1289,IF($AF$3=2,[1]CODES!$C1289,[1]CODES!$D1289))</f>
        <v>Myanmar</v>
      </c>
      <c r="D178" s="54" t="str">
        <f>IF(AC178="","","(*)")</f>
        <v/>
      </c>
      <c r="E178" s="55" t="s">
        <v>7</v>
      </c>
      <c r="F178" s="55" t="s">
        <v>7</v>
      </c>
      <c r="G178" s="55" t="s">
        <v>7</v>
      </c>
      <c r="H178" s="55" t="s">
        <v>7</v>
      </c>
      <c r="I178" s="55" t="s">
        <v>7</v>
      </c>
      <c r="J178" s="55" t="s">
        <v>7</v>
      </c>
      <c r="K178" s="55" t="s">
        <v>7</v>
      </c>
      <c r="L178" s="55" t="s">
        <v>7</v>
      </c>
      <c r="M178" s="55" t="s">
        <v>7</v>
      </c>
      <c r="N178" s="55" t="s">
        <v>7</v>
      </c>
      <c r="O178" s="55" t="s">
        <v>7</v>
      </c>
      <c r="P178" s="55" t="s">
        <v>7</v>
      </c>
      <c r="Q178" s="55" t="s">
        <v>7</v>
      </c>
      <c r="R178" s="55" t="s">
        <v>7</v>
      </c>
      <c r="S178" s="55" t="s">
        <v>7</v>
      </c>
      <c r="T178" s="55" t="s">
        <v>7</v>
      </c>
      <c r="U178" s="55">
        <v>237</v>
      </c>
      <c r="V178" s="55">
        <v>55</v>
      </c>
      <c r="W178" s="55">
        <v>55</v>
      </c>
      <c r="X178" s="55">
        <v>69</v>
      </c>
      <c r="Y178" s="55">
        <v>31</v>
      </c>
      <c r="Z178" s="55"/>
      <c r="AA178" s="49" t="str">
        <f>IF(N(Z178)=0,"",Z178/Z$8*100)</f>
        <v/>
      </c>
      <c r="AB178" s="49" t="str">
        <f>IF(OR(N(Z178)=0,N(Y178)=0),"",Z178/Y178*100-100)</f>
        <v/>
      </c>
      <c r="AC178" s="51" t="s">
        <v>7</v>
      </c>
      <c r="AD178" s="51" t="s">
        <v>7</v>
      </c>
      <c r="AE178" s="51" t="s">
        <v>7</v>
      </c>
      <c r="AF178" s="77" t="str">
        <f>IF(MAX(V178:Z178)&gt;0,IF(AF$3=1,$B$3,IF(AF$3=2,$C$3,$D$3)),IF(AF$3=1,$E$3,IF(AF$3=2,$F$3,$G$3)))</f>
        <v>DATA</v>
      </c>
    </row>
    <row r="179" spans="1:32" ht="15.75" thickTop="1" thickBot="1" x14ac:dyDescent="0.25">
      <c r="A179" s="52" t="str">
        <f>[1]CODES!$E1290</f>
        <v>32</v>
      </c>
      <c r="B179" s="52">
        <f>[1]CODES!$A1290</f>
        <v>608</v>
      </c>
      <c r="C179" s="78" t="str">
        <f>IF($AF$3=1,[1]CODES!$B1290,IF($AF$3=2,[1]CODES!$C1290,[1]CODES!$D1290))</f>
        <v>Philippines</v>
      </c>
      <c r="D179" s="54" t="str">
        <f>IF(AC179="","","(*)")</f>
        <v/>
      </c>
      <c r="E179" s="55" t="s">
        <v>7</v>
      </c>
      <c r="F179" s="55" t="s">
        <v>7</v>
      </c>
      <c r="G179" s="55" t="s">
        <v>7</v>
      </c>
      <c r="H179" s="55" t="s">
        <v>7</v>
      </c>
      <c r="I179" s="55" t="s">
        <v>7</v>
      </c>
      <c r="J179" s="55" t="s">
        <v>7</v>
      </c>
      <c r="K179" s="55" t="s">
        <v>7</v>
      </c>
      <c r="L179" s="55" t="s">
        <v>7</v>
      </c>
      <c r="M179" s="55" t="s">
        <v>7</v>
      </c>
      <c r="N179" s="55" t="s">
        <v>7</v>
      </c>
      <c r="O179" s="55" t="s">
        <v>7</v>
      </c>
      <c r="P179" s="55" t="s">
        <v>7</v>
      </c>
      <c r="Q179" s="55" t="s">
        <v>7</v>
      </c>
      <c r="R179" s="55" t="s">
        <v>7</v>
      </c>
      <c r="S179" s="55" t="s">
        <v>7</v>
      </c>
      <c r="T179" s="55" t="s">
        <v>7</v>
      </c>
      <c r="U179" s="55">
        <v>962</v>
      </c>
      <c r="V179" s="55">
        <v>1543</v>
      </c>
      <c r="W179" s="55">
        <v>1315</v>
      </c>
      <c r="X179" s="55">
        <v>1257</v>
      </c>
      <c r="Y179" s="55">
        <v>871</v>
      </c>
      <c r="Z179" s="55"/>
      <c r="AA179" s="49" t="str">
        <f>IF(N(Z179)=0,"",Z179/Z$8*100)</f>
        <v/>
      </c>
      <c r="AB179" s="49" t="str">
        <f>IF(OR(N(Z179)=0,N(Y179)=0),"",Z179/Y179*100-100)</f>
        <v/>
      </c>
      <c r="AC179" s="51" t="s">
        <v>7</v>
      </c>
      <c r="AD179" s="51" t="s">
        <v>7</v>
      </c>
      <c r="AE179" s="51" t="s">
        <v>7</v>
      </c>
      <c r="AF179" s="77" t="str">
        <f>IF(MAX(V179:Z179)&gt;0,IF(AF$3=1,$B$3,IF(AF$3=2,$C$3,$D$3)),IF(AF$3=1,$E$3,IF(AF$3=2,$F$3,$G$3)))</f>
        <v>DATA</v>
      </c>
    </row>
    <row r="180" spans="1:32" ht="15.75" thickTop="1" thickBot="1" x14ac:dyDescent="0.25">
      <c r="A180" s="52" t="str">
        <f>[1]CODES!$E1291</f>
        <v>32</v>
      </c>
      <c r="B180" s="52">
        <f>[1]CODES!$A1291</f>
        <v>702</v>
      </c>
      <c r="C180" s="78" t="str">
        <f>IF($AF$3=1,[1]CODES!$B1291,IF($AF$3=2,[1]CODES!$C1291,[1]CODES!$D1291))</f>
        <v>Singapore</v>
      </c>
      <c r="D180" s="54" t="str">
        <f>IF(AC180="","","(*)")</f>
        <v/>
      </c>
      <c r="E180" s="55" t="s">
        <v>7</v>
      </c>
      <c r="F180" s="55" t="s">
        <v>7</v>
      </c>
      <c r="G180" s="55" t="s">
        <v>7</v>
      </c>
      <c r="H180" s="55" t="s">
        <v>7</v>
      </c>
      <c r="I180" s="55" t="s">
        <v>7</v>
      </c>
      <c r="J180" s="55" t="s">
        <v>7</v>
      </c>
      <c r="K180" s="55" t="s">
        <v>7</v>
      </c>
      <c r="L180" s="55" t="s">
        <v>7</v>
      </c>
      <c r="M180" s="55" t="s">
        <v>7</v>
      </c>
      <c r="N180" s="55" t="s">
        <v>7</v>
      </c>
      <c r="O180" s="55" t="s">
        <v>7</v>
      </c>
      <c r="P180" s="55" t="s">
        <v>7</v>
      </c>
      <c r="Q180" s="55" t="s">
        <v>7</v>
      </c>
      <c r="R180" s="55" t="s">
        <v>7</v>
      </c>
      <c r="S180" s="55" t="s">
        <v>7</v>
      </c>
      <c r="T180" s="55" t="s">
        <v>7</v>
      </c>
      <c r="U180" s="55">
        <v>141</v>
      </c>
      <c r="V180" s="55">
        <v>239</v>
      </c>
      <c r="W180" s="55">
        <v>196</v>
      </c>
      <c r="X180" s="55">
        <v>208</v>
      </c>
      <c r="Y180" s="55">
        <v>184</v>
      </c>
      <c r="Z180" s="55"/>
      <c r="AA180" s="49" t="str">
        <f>IF(N(Z180)=0,"",Z180/Z$8*100)</f>
        <v/>
      </c>
      <c r="AB180" s="49" t="str">
        <f>IF(OR(N(Z180)=0,N(Y180)=0),"",Z180/Y180*100-100)</f>
        <v/>
      </c>
      <c r="AC180" s="51" t="s">
        <v>7</v>
      </c>
      <c r="AD180" s="51" t="s">
        <v>7</v>
      </c>
      <c r="AE180" s="51" t="s">
        <v>7</v>
      </c>
      <c r="AF180" s="77" t="str">
        <f>IF(MAX(V180:Z180)&gt;0,IF(AF$3=1,$B$3,IF(AF$3=2,$C$3,$D$3)),IF(AF$3=1,$E$3,IF(AF$3=2,$F$3,$G$3)))</f>
        <v>DATA</v>
      </c>
    </row>
    <row r="181" spans="1:32" ht="15.75" thickTop="1" thickBot="1" x14ac:dyDescent="0.25">
      <c r="A181" s="52" t="str">
        <f>[1]CODES!$E1292</f>
        <v>32</v>
      </c>
      <c r="B181" s="52">
        <f>[1]CODES!$A1292</f>
        <v>764</v>
      </c>
      <c r="C181" s="78" t="str">
        <f>IF($AF$3=1,[1]CODES!$B1292,IF($AF$3=2,[1]CODES!$C1292,[1]CODES!$D1292))</f>
        <v>Thailand</v>
      </c>
      <c r="D181" s="54" t="str">
        <f>IF(AC181="","","(*)")</f>
        <v/>
      </c>
      <c r="E181" s="55" t="s">
        <v>7</v>
      </c>
      <c r="F181" s="55" t="s">
        <v>7</v>
      </c>
      <c r="G181" s="55" t="s">
        <v>7</v>
      </c>
      <c r="H181" s="55" t="s">
        <v>7</v>
      </c>
      <c r="I181" s="55" t="s">
        <v>7</v>
      </c>
      <c r="J181" s="55" t="s">
        <v>7</v>
      </c>
      <c r="K181" s="55" t="s">
        <v>7</v>
      </c>
      <c r="L181" s="55" t="s">
        <v>7</v>
      </c>
      <c r="M181" s="55" t="s">
        <v>7</v>
      </c>
      <c r="N181" s="55" t="s">
        <v>7</v>
      </c>
      <c r="O181" s="55" t="s">
        <v>7</v>
      </c>
      <c r="P181" s="55" t="s">
        <v>7</v>
      </c>
      <c r="Q181" s="55" t="s">
        <v>7</v>
      </c>
      <c r="R181" s="55" t="s">
        <v>7</v>
      </c>
      <c r="S181" s="55" t="s">
        <v>7</v>
      </c>
      <c r="T181" s="55" t="s">
        <v>7</v>
      </c>
      <c r="U181" s="55">
        <v>135</v>
      </c>
      <c r="V181" s="55">
        <v>268</v>
      </c>
      <c r="W181" s="55">
        <v>333</v>
      </c>
      <c r="X181" s="55">
        <v>171</v>
      </c>
      <c r="Y181" s="55">
        <v>190</v>
      </c>
      <c r="Z181" s="55"/>
      <c r="AA181" s="49" t="str">
        <f>IF(N(Z181)=0,"",Z181/Z$8*100)</f>
        <v/>
      </c>
      <c r="AB181" s="49" t="str">
        <f>IF(OR(N(Z181)=0,N(Y181)=0),"",Z181/Y181*100-100)</f>
        <v/>
      </c>
      <c r="AC181" s="51" t="s">
        <v>7</v>
      </c>
      <c r="AD181" s="51" t="s">
        <v>7</v>
      </c>
      <c r="AE181" s="51" t="s">
        <v>7</v>
      </c>
      <c r="AF181" s="77" t="str">
        <f>IF(MAX(V181:Z181)&gt;0,IF(AF$3=1,$B$3,IF(AF$3=2,$C$3,$D$3)),IF(AF$3=1,$E$3,IF(AF$3=2,$F$3,$G$3)))</f>
        <v>DATA</v>
      </c>
    </row>
    <row r="182" spans="1:32" ht="15.75" thickTop="1" thickBot="1" x14ac:dyDescent="0.25">
      <c r="A182" s="52" t="str">
        <f>[1]CODES!$E1293</f>
        <v>32</v>
      </c>
      <c r="B182" s="52">
        <f>[1]CODES!$A1293</f>
        <v>626</v>
      </c>
      <c r="C182" s="78" t="str">
        <f>IF($AF$3=1,[1]CODES!$B1293,IF($AF$3=2,[1]CODES!$C1293,[1]CODES!$D1293))</f>
        <v>Timor-Leste</v>
      </c>
      <c r="D182" s="54" t="str">
        <f>IF(AC182="","","(*)")</f>
        <v/>
      </c>
      <c r="E182" s="55" t="s">
        <v>7</v>
      </c>
      <c r="F182" s="55" t="s">
        <v>7</v>
      </c>
      <c r="G182" s="55" t="s">
        <v>7</v>
      </c>
      <c r="H182" s="55" t="s">
        <v>7</v>
      </c>
      <c r="I182" s="55" t="s">
        <v>7</v>
      </c>
      <c r="J182" s="55" t="s">
        <v>7</v>
      </c>
      <c r="K182" s="55" t="s">
        <v>7</v>
      </c>
      <c r="L182" s="55" t="s">
        <v>7</v>
      </c>
      <c r="M182" s="55" t="s">
        <v>7</v>
      </c>
      <c r="N182" s="55" t="s">
        <v>7</v>
      </c>
      <c r="O182" s="55" t="s">
        <v>7</v>
      </c>
      <c r="P182" s="55" t="s">
        <v>7</v>
      </c>
      <c r="Q182" s="55" t="s">
        <v>7</v>
      </c>
      <c r="R182" s="55" t="s">
        <v>7</v>
      </c>
      <c r="S182" s="55" t="s">
        <v>7</v>
      </c>
      <c r="T182" s="55" t="s">
        <v>7</v>
      </c>
      <c r="U182" s="55">
        <v>139</v>
      </c>
      <c r="V182" s="55">
        <v>125</v>
      </c>
      <c r="W182" s="55">
        <v>159</v>
      </c>
      <c r="X182" s="55">
        <v>113</v>
      </c>
      <c r="Y182" s="55">
        <v>51</v>
      </c>
      <c r="Z182" s="55"/>
      <c r="AA182" s="49" t="str">
        <f>IF(N(Z182)=0,"",Z182/Z$8*100)</f>
        <v/>
      </c>
      <c r="AB182" s="49" t="str">
        <f>IF(OR(N(Z182)=0,N(Y182)=0),"",Z182/Y182*100-100)</f>
        <v/>
      </c>
      <c r="AC182" s="51" t="s">
        <v>7</v>
      </c>
      <c r="AD182" s="51" t="s">
        <v>7</v>
      </c>
      <c r="AE182" s="51" t="s">
        <v>7</v>
      </c>
      <c r="AF182" s="77" t="str">
        <f>IF(MAX(V182:Z182)&gt;0,IF(AF$3=1,$B$3,IF(AF$3=2,$C$3,$D$3)),IF(AF$3=1,$E$3,IF(AF$3=2,$F$3,$G$3)))</f>
        <v>DATA</v>
      </c>
    </row>
    <row r="183" spans="1:32" ht="15.75" thickTop="1" thickBot="1" x14ac:dyDescent="0.25">
      <c r="A183" s="52" t="str">
        <f>[1]CODES!$E1294</f>
        <v>32</v>
      </c>
      <c r="B183" s="52">
        <f>[1]CODES!$A1294</f>
        <v>704</v>
      </c>
      <c r="C183" s="78" t="str">
        <f>IF($AF$3=1,[1]CODES!$B1294,IF($AF$3=2,[1]CODES!$C1294,[1]CODES!$D1294))</f>
        <v>Viet Nam</v>
      </c>
      <c r="D183" s="54" t="str">
        <f>IF(AC183="","","(*)")</f>
        <v/>
      </c>
      <c r="E183" s="55" t="s">
        <v>7</v>
      </c>
      <c r="F183" s="55" t="s">
        <v>7</v>
      </c>
      <c r="G183" s="55" t="s">
        <v>7</v>
      </c>
      <c r="H183" s="55" t="s">
        <v>7</v>
      </c>
      <c r="I183" s="55" t="s">
        <v>7</v>
      </c>
      <c r="J183" s="55" t="s">
        <v>7</v>
      </c>
      <c r="K183" s="55" t="s">
        <v>7</v>
      </c>
      <c r="L183" s="55" t="s">
        <v>7</v>
      </c>
      <c r="M183" s="55" t="s">
        <v>7</v>
      </c>
      <c r="N183" s="55" t="s">
        <v>7</v>
      </c>
      <c r="O183" s="55" t="s">
        <v>7</v>
      </c>
      <c r="P183" s="55" t="s">
        <v>7</v>
      </c>
      <c r="Q183" s="55" t="s">
        <v>7</v>
      </c>
      <c r="R183" s="55" t="s">
        <v>7</v>
      </c>
      <c r="S183" s="55" t="s">
        <v>7</v>
      </c>
      <c r="T183" s="55" t="s">
        <v>7</v>
      </c>
      <c r="U183" s="55">
        <v>69</v>
      </c>
      <c r="V183" s="55">
        <v>126</v>
      </c>
      <c r="W183" s="55">
        <v>119</v>
      </c>
      <c r="X183" s="55">
        <v>131</v>
      </c>
      <c r="Y183" s="55">
        <v>139</v>
      </c>
      <c r="Z183" s="55"/>
      <c r="AA183" s="49" t="str">
        <f>IF(N(Z183)=0,"",Z183/Z$8*100)</f>
        <v/>
      </c>
      <c r="AB183" s="49" t="str">
        <f>IF(OR(N(Z183)=0,N(Y183)=0),"",Z183/Y183*100-100)</f>
        <v/>
      </c>
      <c r="AC183" s="51" t="s">
        <v>7</v>
      </c>
      <c r="AD183" s="51" t="s">
        <v>7</v>
      </c>
      <c r="AE183" s="51" t="s">
        <v>7</v>
      </c>
      <c r="AF183" s="77" t="str">
        <f>IF(MAX(V183:Z183)&gt;0,IF(AF$3=1,$B$3,IF(AF$3=2,$C$3,$D$3)),IF(AF$3=1,$E$3,IF(AF$3=2,$F$3,$G$3)))</f>
        <v>DATA</v>
      </c>
    </row>
    <row r="184" spans="1:32" ht="15.75" thickTop="1" thickBot="1" x14ac:dyDescent="0.25">
      <c r="A184" s="52" t="str">
        <f>[1]CODES!$E1295</f>
        <v>32</v>
      </c>
      <c r="B184" s="52">
        <f>[1]CODES!$A1295</f>
        <v>937</v>
      </c>
      <c r="C184" s="78" t="str">
        <f>IF($AF$3=1,[1]CODES!$B1295,IF($AF$3=2,[1]CODES!$C1295,[1]CODES!$D1295))</f>
        <v>Asean countries</v>
      </c>
      <c r="D184" s="54" t="str">
        <f>IF(AC184="","","(*)")</f>
        <v/>
      </c>
      <c r="E184" s="55" t="s">
        <v>7</v>
      </c>
      <c r="F184" s="55" t="s">
        <v>7</v>
      </c>
      <c r="G184" s="55" t="s">
        <v>7</v>
      </c>
      <c r="H184" s="55" t="s">
        <v>7</v>
      </c>
      <c r="I184" s="55" t="s">
        <v>7</v>
      </c>
      <c r="J184" s="55" t="s">
        <v>7</v>
      </c>
      <c r="K184" s="55" t="s">
        <v>7</v>
      </c>
      <c r="L184" s="55" t="s">
        <v>7</v>
      </c>
      <c r="M184" s="55" t="s">
        <v>7</v>
      </c>
      <c r="N184" s="55" t="s">
        <v>7</v>
      </c>
      <c r="O184" s="55" t="s">
        <v>7</v>
      </c>
      <c r="P184" s="55" t="s">
        <v>7</v>
      </c>
      <c r="Q184" s="55" t="s">
        <v>7</v>
      </c>
      <c r="R184" s="55" t="s">
        <v>7</v>
      </c>
      <c r="S184" s="55" t="s">
        <v>7</v>
      </c>
      <c r="T184" s="55" t="s">
        <v>7</v>
      </c>
      <c r="U184" s="55" t="s">
        <v>7</v>
      </c>
      <c r="V184" s="55" t="s">
        <v>7</v>
      </c>
      <c r="W184" s="55" t="s">
        <v>7</v>
      </c>
      <c r="X184" s="55"/>
      <c r="Y184" s="55"/>
      <c r="Z184" s="55"/>
      <c r="AA184" s="49" t="str">
        <f>IF(N(Z184)=0,"",Z184/Z$8*100)</f>
        <v/>
      </c>
      <c r="AB184" s="49" t="str">
        <f>IF(OR(N(Z184)=0,N(Y184)=0),"",Z184/Y184*100-100)</f>
        <v/>
      </c>
      <c r="AC184" s="51" t="s">
        <v>7</v>
      </c>
      <c r="AD184" s="51" t="s">
        <v>7</v>
      </c>
      <c r="AE184" s="51" t="s">
        <v>7</v>
      </c>
      <c r="AF184" s="77" t="str">
        <f>IF(MAX(V184:Z184)&gt;0,IF(AF$3=1,$B$3,IF(AF$3=2,$C$3,$D$3)),IF(AF$3=1,$E$3,IF(AF$3=2,$F$3,$G$3)))</f>
        <v>NO DATA</v>
      </c>
    </row>
    <row r="185" spans="1:32" ht="15.75" thickTop="1" thickBot="1" x14ac:dyDescent="0.25">
      <c r="A185" s="52" t="str">
        <f>[1]CODES!$E1296</f>
        <v>32</v>
      </c>
      <c r="B185" s="52">
        <f>[1]CODES!$A1296</f>
        <v>938</v>
      </c>
      <c r="C185" s="78" t="str">
        <f>IF($AF$3=1,[1]CODES!$B1296,IF($AF$3=2,[1]CODES!$C1296,[1]CODES!$D1296))</f>
        <v>Other countries of South-East Asia</v>
      </c>
      <c r="D185" s="54" t="str">
        <f>IF(AC185="","","(*)")</f>
        <v/>
      </c>
      <c r="E185" s="55" t="s">
        <v>7</v>
      </c>
      <c r="F185" s="55" t="s">
        <v>7</v>
      </c>
      <c r="G185" s="55" t="s">
        <v>7</v>
      </c>
      <c r="H185" s="55" t="s">
        <v>7</v>
      </c>
      <c r="I185" s="55" t="s">
        <v>7</v>
      </c>
      <c r="J185" s="55" t="s">
        <v>7</v>
      </c>
      <c r="K185" s="55" t="s">
        <v>7</v>
      </c>
      <c r="L185" s="55" t="s">
        <v>7</v>
      </c>
      <c r="M185" s="55" t="s">
        <v>7</v>
      </c>
      <c r="N185" s="55" t="s">
        <v>7</v>
      </c>
      <c r="O185" s="55" t="s">
        <v>7</v>
      </c>
      <c r="P185" s="55" t="s">
        <v>7</v>
      </c>
      <c r="Q185" s="55" t="s">
        <v>7</v>
      </c>
      <c r="R185" s="55" t="s">
        <v>7</v>
      </c>
      <c r="S185" s="55" t="s">
        <v>7</v>
      </c>
      <c r="T185" s="55" t="s">
        <v>7</v>
      </c>
      <c r="U185" s="55" t="s">
        <v>7</v>
      </c>
      <c r="V185" s="55" t="s">
        <v>7</v>
      </c>
      <c r="W185" s="55" t="s">
        <v>7</v>
      </c>
      <c r="X185" s="55"/>
      <c r="Y185" s="55"/>
      <c r="Z185" s="55"/>
      <c r="AA185" s="49" t="str">
        <f>IF(N(Z185)=0,"",Z185/Z$8*100)</f>
        <v/>
      </c>
      <c r="AB185" s="49" t="str">
        <f>IF(OR(N(Z185)=0,N(Y185)=0),"",Z185/Y185*100-100)</f>
        <v/>
      </c>
      <c r="AC185" s="51" t="s">
        <v>7</v>
      </c>
      <c r="AD185" s="51" t="s">
        <v>7</v>
      </c>
      <c r="AE185" s="51" t="s">
        <v>7</v>
      </c>
      <c r="AF185" s="77" t="str">
        <f>IF(MAX(V185:Z185)&gt;0,IF(AF$3=1,$B$3,IF(AF$3=2,$C$3,$D$3)),IF(AF$3=1,$E$3,IF(AF$3=2,$F$3,$G$3)))</f>
        <v>NO DATA</v>
      </c>
    </row>
    <row r="186" spans="1:32" ht="15.75" thickTop="1" thickBot="1" x14ac:dyDescent="0.25">
      <c r="A186" s="52" t="str">
        <f>[1]CODES!$E1297</f>
        <v>32</v>
      </c>
      <c r="B186" s="52">
        <f>[1]CODES!$A1297</f>
        <v>939</v>
      </c>
      <c r="C186" s="78" t="str">
        <f>IF($AF$3=1,[1]CODES!$B1297,IF($AF$3=2,[1]CODES!$C1297,[1]CODES!$D1297))</f>
        <v>All countries of South-East Asia</v>
      </c>
      <c r="D186" s="54" t="str">
        <f>IF(AC186="","","(*)")</f>
        <v/>
      </c>
      <c r="E186" s="55" t="s">
        <v>7</v>
      </c>
      <c r="F186" s="55" t="s">
        <v>7</v>
      </c>
      <c r="G186" s="55" t="s">
        <v>7</v>
      </c>
      <c r="H186" s="55" t="s">
        <v>7</v>
      </c>
      <c r="I186" s="55" t="s">
        <v>7</v>
      </c>
      <c r="J186" s="55" t="s">
        <v>7</v>
      </c>
      <c r="K186" s="55" t="s">
        <v>7</v>
      </c>
      <c r="L186" s="55" t="s">
        <v>7</v>
      </c>
      <c r="M186" s="55" t="s">
        <v>7</v>
      </c>
      <c r="N186" s="55" t="s">
        <v>7</v>
      </c>
      <c r="O186" s="55" t="s">
        <v>7</v>
      </c>
      <c r="P186" s="55" t="s">
        <v>7</v>
      </c>
      <c r="Q186" s="55" t="s">
        <v>7</v>
      </c>
      <c r="R186" s="55" t="s">
        <v>7</v>
      </c>
      <c r="S186" s="55" t="s">
        <v>7</v>
      </c>
      <c r="T186" s="55" t="s">
        <v>7</v>
      </c>
      <c r="U186" s="55" t="s">
        <v>7</v>
      </c>
      <c r="V186" s="55" t="s">
        <v>7</v>
      </c>
      <c r="W186" s="55" t="s">
        <v>7</v>
      </c>
      <c r="X186" s="55"/>
      <c r="Y186" s="55"/>
      <c r="Z186" s="55"/>
      <c r="AA186" s="49" t="str">
        <f>IF(N(Z186)=0,"",Z186/Z$8*100)</f>
        <v/>
      </c>
      <c r="AB186" s="49" t="str">
        <f>IF(OR(N(Z186)=0,N(Y186)=0),"",Z186/Y186*100-100)</f>
        <v/>
      </c>
      <c r="AC186" s="51" t="s">
        <v>7</v>
      </c>
      <c r="AD186" s="51" t="s">
        <v>7</v>
      </c>
      <c r="AE186" s="51" t="s">
        <v>7</v>
      </c>
      <c r="AF186" s="77" t="str">
        <f>IF(MAX(V186:Z186)&gt;0,IF(AF$3=1,$B$3,IF(AF$3=2,$C$3,$D$3)),IF(AF$3=1,$E$3,IF(AF$3=2,$F$3,$G$3)))</f>
        <v>NO DATA</v>
      </c>
    </row>
    <row r="187" spans="1:32" ht="16.5" thickTop="1" thickBot="1" x14ac:dyDescent="0.25">
      <c r="A187" s="38" t="str">
        <f>[1]CODES!$E1298</f>
        <v>33</v>
      </c>
      <c r="B187" s="38">
        <f>[1]CODES!$A1298</f>
        <v>33000</v>
      </c>
      <c r="C187" s="82" t="str">
        <f>IF($AF$3=1,[1]CODES!$B1298,IF($AF$3=2,[1]CODES!$C1298,[1]CODES!$D1298))</f>
        <v>AUSTRALASIA</v>
      </c>
      <c r="D187" s="40" t="str">
        <f>IF(AC187="","","(*)")</f>
        <v/>
      </c>
      <c r="E187" s="85">
        <f>SUM(E188:E190)</f>
        <v>2472</v>
      </c>
      <c r="F187" s="85">
        <f>SUM(F188:F190)</f>
        <v>3055</v>
      </c>
      <c r="G187" s="85">
        <f>SUM(G188:G190)</f>
        <v>2972</v>
      </c>
      <c r="H187" s="85">
        <f>SUM(H188:H190)</f>
        <v>3510</v>
      </c>
      <c r="I187" s="85">
        <f>SUM(I188:I190)</f>
        <v>2678</v>
      </c>
      <c r="J187" s="85">
        <f>SUM(J188:J190)</f>
        <v>2069</v>
      </c>
      <c r="K187" s="85">
        <f>SUM(K188:K190)</f>
        <v>1325</v>
      </c>
      <c r="L187" s="85">
        <f>SUM(L188:L190)</f>
        <v>1325</v>
      </c>
      <c r="M187" s="85">
        <f>SUM(M188:M190)</f>
        <v>1555</v>
      </c>
      <c r="N187" s="85">
        <f>SUM(N188:N190)</f>
        <v>2405</v>
      </c>
      <c r="O187" s="85">
        <f>SUM(O188:O190)</f>
        <v>3502</v>
      </c>
      <c r="P187" s="85">
        <f>SUM(P188:P190)</f>
        <v>4469</v>
      </c>
      <c r="Q187" s="85">
        <f>SUM(Q188:Q190)</f>
        <v>4163</v>
      </c>
      <c r="R187" s="85">
        <f>SUM(R188:R190)</f>
        <v>6264</v>
      </c>
      <c r="S187" s="85">
        <f>SUM(S188:S190)</f>
        <v>4638</v>
      </c>
      <c r="T187" s="85">
        <f>SUM(T188:T190)</f>
        <v>5534</v>
      </c>
      <c r="U187" s="85">
        <f>SUM(U188:U190)</f>
        <v>5250</v>
      </c>
      <c r="V187" s="85">
        <f>SUM(V188:V190)</f>
        <v>7855</v>
      </c>
      <c r="W187" s="85">
        <f>SUM(W188:W190)</f>
        <v>8440</v>
      </c>
      <c r="X187" s="85">
        <f>SUM(X188:X190)</f>
        <v>7260</v>
      </c>
      <c r="Y187" s="85">
        <f>SUM(Y188:Y190)</f>
        <v>5756</v>
      </c>
      <c r="Z187" s="85">
        <f>SUM(Z188:Z190)</f>
        <v>0</v>
      </c>
      <c r="AA187" s="84" t="str">
        <f>IF(N(Z187)=0,"",Z187/Z$8*100)</f>
        <v/>
      </c>
      <c r="AB187" s="84" t="str">
        <f>IF(OR(N(Z187)=0,N(Y187)=0),"",Z187/Y187*100-100)</f>
        <v/>
      </c>
      <c r="AC187" s="83" t="s">
        <v>7</v>
      </c>
      <c r="AD187" s="83" t="s">
        <v>7</v>
      </c>
      <c r="AE187" s="83" t="s">
        <v>7</v>
      </c>
      <c r="AF187" s="79" t="str">
        <f>IF(MAX(V187:Z187)&gt;0,IF(AF$3=1,$B$3,IF(AF$3=2,$C$3,$D$3)),IF(AF$3=1,$E$3,IF(AF$3=2,$F$3,$G$3)))</f>
        <v>DATA</v>
      </c>
    </row>
    <row r="188" spans="1:32" ht="15.75" thickTop="1" thickBot="1" x14ac:dyDescent="0.25">
      <c r="A188" s="52" t="str">
        <f>[1]CODES!$E1299</f>
        <v>33</v>
      </c>
      <c r="B188" s="52">
        <f>[1]CODES!$A1299</f>
        <v>36</v>
      </c>
      <c r="C188" s="78" t="str">
        <f>IF($AF$3=1,[1]CODES!$B1299,IF($AF$3=2,[1]CODES!$C1299,[1]CODES!$D1299))</f>
        <v>Australia</v>
      </c>
      <c r="D188" s="54" t="str">
        <f>IF(AC188="","","(*)")</f>
        <v/>
      </c>
      <c r="E188" s="55">
        <v>1737</v>
      </c>
      <c r="F188" s="55">
        <v>2201</v>
      </c>
      <c r="G188" s="55">
        <v>2093</v>
      </c>
      <c r="H188" s="55">
        <v>2562</v>
      </c>
      <c r="I188" s="55">
        <v>1916</v>
      </c>
      <c r="J188" s="55">
        <v>1550</v>
      </c>
      <c r="K188" s="55">
        <v>1068</v>
      </c>
      <c r="L188" s="55">
        <v>1100</v>
      </c>
      <c r="M188" s="55">
        <v>1349</v>
      </c>
      <c r="N188" s="55">
        <v>2132</v>
      </c>
      <c r="O188" s="55">
        <v>3190</v>
      </c>
      <c r="P188" s="55">
        <v>3846</v>
      </c>
      <c r="Q188" s="55">
        <v>3566</v>
      </c>
      <c r="R188" s="55">
        <v>5342</v>
      </c>
      <c r="S188" s="55">
        <v>4087</v>
      </c>
      <c r="T188" s="55">
        <v>4870</v>
      </c>
      <c r="U188" s="55">
        <v>4827</v>
      </c>
      <c r="V188" s="55">
        <v>7165</v>
      </c>
      <c r="W188" s="55">
        <v>7842</v>
      </c>
      <c r="X188" s="55">
        <v>6420</v>
      </c>
      <c r="Y188" s="55">
        <v>4969</v>
      </c>
      <c r="Z188" s="55"/>
      <c r="AA188" s="49" t="str">
        <f>IF(N(Z188)=0,"",Z188/Z$8*100)</f>
        <v/>
      </c>
      <c r="AB188" s="49" t="str">
        <f>IF(OR(N(Z188)=0,N(Y188)=0),"",Z188/Y188*100-100)</f>
        <v/>
      </c>
      <c r="AC188" s="51" t="s">
        <v>7</v>
      </c>
      <c r="AD188" s="51" t="s">
        <v>7</v>
      </c>
      <c r="AE188" s="51" t="s">
        <v>7</v>
      </c>
      <c r="AF188" s="79" t="str">
        <f>IF(MAX(V188:Z188)&gt;0,IF(AF$3=1,$B$3,IF(AF$3=2,$C$3,$D$3)),IF(AF$3=1,$E$3,IF(AF$3=2,$F$3,$G$3)))</f>
        <v>DATA</v>
      </c>
    </row>
    <row r="189" spans="1:32" ht="15.75" thickTop="1" thickBot="1" x14ac:dyDescent="0.25">
      <c r="A189" s="52" t="str">
        <f>[1]CODES!$E1300</f>
        <v>33</v>
      </c>
      <c r="B189" s="52">
        <f>[1]CODES!$A1300</f>
        <v>554</v>
      </c>
      <c r="C189" s="78" t="str">
        <f>IF($AF$3=1,[1]CODES!$B1300,IF($AF$3=2,[1]CODES!$C1300,[1]CODES!$D1300))</f>
        <v>New Zealand</v>
      </c>
      <c r="D189" s="54" t="str">
        <f>IF(AC189="","","(*)")</f>
        <v/>
      </c>
      <c r="E189" s="55">
        <v>735</v>
      </c>
      <c r="F189" s="55">
        <v>854</v>
      </c>
      <c r="G189" s="55">
        <v>879</v>
      </c>
      <c r="H189" s="55">
        <v>948</v>
      </c>
      <c r="I189" s="55">
        <v>762</v>
      </c>
      <c r="J189" s="55">
        <v>519</v>
      </c>
      <c r="K189" s="55">
        <v>257</v>
      </c>
      <c r="L189" s="55">
        <v>225</v>
      </c>
      <c r="M189" s="55">
        <v>206</v>
      </c>
      <c r="N189" s="55">
        <v>273</v>
      </c>
      <c r="O189" s="55">
        <v>312</v>
      </c>
      <c r="P189" s="55">
        <v>623</v>
      </c>
      <c r="Q189" s="55">
        <v>597</v>
      </c>
      <c r="R189" s="55">
        <v>922</v>
      </c>
      <c r="S189" s="55">
        <v>551</v>
      </c>
      <c r="T189" s="55">
        <v>664</v>
      </c>
      <c r="U189" s="55">
        <v>423</v>
      </c>
      <c r="V189" s="55">
        <v>690</v>
      </c>
      <c r="W189" s="55">
        <v>598</v>
      </c>
      <c r="X189" s="55">
        <v>840</v>
      </c>
      <c r="Y189" s="55">
        <v>787</v>
      </c>
      <c r="Z189" s="55"/>
      <c r="AA189" s="49" t="str">
        <f>IF(N(Z189)=0,"",Z189/Z$8*100)</f>
        <v/>
      </c>
      <c r="AB189" s="49" t="str">
        <f>IF(OR(N(Z189)=0,N(Y189)=0),"",Z189/Y189*100-100)</f>
        <v/>
      </c>
      <c r="AC189" s="51" t="s">
        <v>7</v>
      </c>
      <c r="AD189" s="51" t="s">
        <v>7</v>
      </c>
      <c r="AE189" s="51" t="s">
        <v>7</v>
      </c>
      <c r="AF189" s="79" t="str">
        <f>IF(MAX(V189:Z189)&gt;0,IF(AF$3=1,$B$3,IF(AF$3=2,$C$3,$D$3)),IF(AF$3=1,$E$3,IF(AF$3=2,$F$3,$G$3)))</f>
        <v>DATA</v>
      </c>
    </row>
    <row r="190" spans="1:32" ht="15.75" thickTop="1" thickBot="1" x14ac:dyDescent="0.25">
      <c r="A190" s="52" t="str">
        <f>[1]CODES!$E1301</f>
        <v>33</v>
      </c>
      <c r="B190" s="52">
        <f>[1]CODES!$A1301</f>
        <v>968</v>
      </c>
      <c r="C190" s="78" t="str">
        <f>IF($AF$3=1,[1]CODES!$B1301,IF($AF$3=2,[1]CODES!$C1301,[1]CODES!$D1301))</f>
        <v>Australia, New Zealand</v>
      </c>
      <c r="D190" s="54" t="str">
        <f>IF(AC190="","","(*)")</f>
        <v/>
      </c>
      <c r="E190" s="55" t="s">
        <v>7</v>
      </c>
      <c r="F190" s="55" t="s">
        <v>7</v>
      </c>
      <c r="G190" s="55" t="s">
        <v>7</v>
      </c>
      <c r="H190" s="55" t="s">
        <v>7</v>
      </c>
      <c r="I190" s="55" t="s">
        <v>7</v>
      </c>
      <c r="J190" s="55" t="s">
        <v>7</v>
      </c>
      <c r="K190" s="55" t="s">
        <v>7</v>
      </c>
      <c r="L190" s="55" t="s">
        <v>7</v>
      </c>
      <c r="M190" s="55" t="s">
        <v>7</v>
      </c>
      <c r="N190" s="55" t="s">
        <v>7</v>
      </c>
      <c r="O190" s="55" t="s">
        <v>7</v>
      </c>
      <c r="P190" s="55" t="s">
        <v>7</v>
      </c>
      <c r="Q190" s="55" t="s">
        <v>7</v>
      </c>
      <c r="R190" s="55" t="s">
        <v>7</v>
      </c>
      <c r="S190" s="55" t="s">
        <v>7</v>
      </c>
      <c r="T190" s="55" t="s">
        <v>7</v>
      </c>
      <c r="U190" s="55" t="s">
        <v>7</v>
      </c>
      <c r="V190" s="55" t="s">
        <v>7</v>
      </c>
      <c r="W190" s="55" t="s">
        <v>7</v>
      </c>
      <c r="X190" s="55"/>
      <c r="Y190" s="55"/>
      <c r="Z190" s="55"/>
      <c r="AA190" s="49" t="str">
        <f>IF(N(Z190)=0,"",Z190/Z$8*100)</f>
        <v/>
      </c>
      <c r="AB190" s="49" t="str">
        <f>IF(OR(N(Z190)=0,N(Y190)=0),"",Z190/Y190*100-100)</f>
        <v/>
      </c>
      <c r="AC190" s="51" t="s">
        <v>7</v>
      </c>
      <c r="AD190" s="51" t="s">
        <v>7</v>
      </c>
      <c r="AE190" s="51" t="s">
        <v>7</v>
      </c>
      <c r="AF190" s="77" t="str">
        <f>IF(MAX(V190:Z190)&gt;0,IF(AF$3=1,$B$3,IF(AF$3=2,$C$3,$D$3)),IF(AF$3=1,$E$3,IF(AF$3=2,$F$3,$G$3)))</f>
        <v>NO DATA</v>
      </c>
    </row>
    <row r="191" spans="1:32" ht="16.5" thickTop="1" thickBot="1" x14ac:dyDescent="0.25">
      <c r="A191" s="38" t="str">
        <f>[1]CODES!$E1302</f>
        <v>34</v>
      </c>
      <c r="B191" s="38">
        <f>[1]CODES!$A1302</f>
        <v>34000</v>
      </c>
      <c r="C191" s="82" t="str">
        <f>IF($AF$3=1,[1]CODES!$B1302,IF($AF$3=2,[1]CODES!$C1302,[1]CODES!$D1302))</f>
        <v>MELANESIA</v>
      </c>
      <c r="D191" s="40" t="str">
        <f>IF(AC191="","","(*)")</f>
        <v/>
      </c>
      <c r="E191" s="85">
        <f>SUM(E192:E199)</f>
        <v>0</v>
      </c>
      <c r="F191" s="85">
        <f>SUM(F192:F199)</f>
        <v>0</v>
      </c>
      <c r="G191" s="85">
        <f>SUM(G192:G199)</f>
        <v>0</v>
      </c>
      <c r="H191" s="85">
        <f>SUM(H192:H199)</f>
        <v>0</v>
      </c>
      <c r="I191" s="85">
        <f>SUM(I192:I199)</f>
        <v>0</v>
      </c>
      <c r="J191" s="85">
        <f>SUM(J192:J199)</f>
        <v>0</v>
      </c>
      <c r="K191" s="85">
        <f>SUM(K192:K199)</f>
        <v>0</v>
      </c>
      <c r="L191" s="85">
        <f>SUM(L192:L199)</f>
        <v>0</v>
      </c>
      <c r="M191" s="85">
        <f>SUM(M192:M199)</f>
        <v>0</v>
      </c>
      <c r="N191" s="85">
        <f>SUM(N192:N199)</f>
        <v>0</v>
      </c>
      <c r="O191" s="85">
        <f>SUM(O192:O199)</f>
        <v>0</v>
      </c>
      <c r="P191" s="85">
        <f>SUM(P192:P199)</f>
        <v>0</v>
      </c>
      <c r="Q191" s="85">
        <f>SUM(Q192:Q199)</f>
        <v>0</v>
      </c>
      <c r="R191" s="85">
        <f>SUM(R192:R199)</f>
        <v>0</v>
      </c>
      <c r="S191" s="85">
        <f>SUM(S192:S199)</f>
        <v>0</v>
      </c>
      <c r="T191" s="85">
        <f>SUM(T192:T199)</f>
        <v>0</v>
      </c>
      <c r="U191" s="85">
        <f>SUM(U192:U199)</f>
        <v>255</v>
      </c>
      <c r="V191" s="85">
        <f>SUM(V192:V199)</f>
        <v>172</v>
      </c>
      <c r="W191" s="85">
        <f>SUM(W192:W199)</f>
        <v>312</v>
      </c>
      <c r="X191" s="85">
        <f>SUM(X192:X199)</f>
        <v>127</v>
      </c>
      <c r="Y191" s="85">
        <f>SUM(Y192:Y199)</f>
        <v>177</v>
      </c>
      <c r="Z191" s="85">
        <f>SUM(Z192:Z199)</f>
        <v>0</v>
      </c>
      <c r="AA191" s="84" t="str">
        <f>IF(N(Z191)=0,"",Z191/Z$8*100)</f>
        <v/>
      </c>
      <c r="AB191" s="84" t="str">
        <f>IF(OR(N(Z191)=0,N(Y191)=0),"",Z191/Y191*100-100)</f>
        <v/>
      </c>
      <c r="AC191" s="83" t="s">
        <v>7</v>
      </c>
      <c r="AD191" s="83" t="s">
        <v>7</v>
      </c>
      <c r="AE191" s="83" t="s">
        <v>7</v>
      </c>
      <c r="AF191" s="77" t="str">
        <f>IF(MAX(V191:Z191)&gt;0,IF(AF$3=1,$B$3,IF(AF$3=2,$C$3,$D$3)),IF(AF$3=1,$E$3,IF(AF$3=2,$F$3,$G$3)))</f>
        <v>DATA</v>
      </c>
    </row>
    <row r="192" spans="1:32" ht="15.75" thickTop="1" thickBot="1" x14ac:dyDescent="0.25">
      <c r="A192" s="52" t="str">
        <f>[1]CODES!$E1303</f>
        <v>34</v>
      </c>
      <c r="B192" s="52">
        <f>[1]CODES!$A1303</f>
        <v>242</v>
      </c>
      <c r="C192" s="78" t="str">
        <f>IF($AF$3=1,[1]CODES!$B1303,IF($AF$3=2,[1]CODES!$C1303,[1]CODES!$D1303))</f>
        <v>Fiji</v>
      </c>
      <c r="D192" s="54" t="str">
        <f>IF(AC192="","","(*)")</f>
        <v/>
      </c>
      <c r="E192" s="55" t="s">
        <v>7</v>
      </c>
      <c r="F192" s="55" t="s">
        <v>7</v>
      </c>
      <c r="G192" s="55" t="s">
        <v>7</v>
      </c>
      <c r="H192" s="55" t="s">
        <v>7</v>
      </c>
      <c r="I192" s="55" t="s">
        <v>7</v>
      </c>
      <c r="J192" s="55" t="s">
        <v>7</v>
      </c>
      <c r="K192" s="55" t="s">
        <v>7</v>
      </c>
      <c r="L192" s="55" t="s">
        <v>7</v>
      </c>
      <c r="M192" s="55" t="s">
        <v>7</v>
      </c>
      <c r="N192" s="55" t="s">
        <v>7</v>
      </c>
      <c r="O192" s="55" t="s">
        <v>7</v>
      </c>
      <c r="P192" s="55" t="s">
        <v>7</v>
      </c>
      <c r="Q192" s="55" t="s">
        <v>7</v>
      </c>
      <c r="R192" s="55" t="s">
        <v>7</v>
      </c>
      <c r="S192" s="55" t="s">
        <v>7</v>
      </c>
      <c r="T192" s="55" t="s">
        <v>7</v>
      </c>
      <c r="U192" s="55">
        <v>21</v>
      </c>
      <c r="V192" s="55">
        <v>86</v>
      </c>
      <c r="W192" s="55">
        <v>172</v>
      </c>
      <c r="X192" s="55">
        <v>88</v>
      </c>
      <c r="Y192" s="55">
        <v>119</v>
      </c>
      <c r="Z192" s="55"/>
      <c r="AA192" s="49" t="str">
        <f>IF(N(Z192)=0,"",Z192/Z$8*100)</f>
        <v/>
      </c>
      <c r="AB192" s="49" t="str">
        <f>IF(OR(N(Z192)=0,N(Y192)=0),"",Z192/Y192*100-100)</f>
        <v/>
      </c>
      <c r="AC192" s="51" t="s">
        <v>7</v>
      </c>
      <c r="AD192" s="51" t="s">
        <v>7</v>
      </c>
      <c r="AE192" s="51" t="s">
        <v>7</v>
      </c>
      <c r="AF192" s="77" t="str">
        <f>IF(MAX(V192:Z192)&gt;0,IF(AF$3=1,$B$3,IF(AF$3=2,$C$3,$D$3)),IF(AF$3=1,$E$3,IF(AF$3=2,$F$3,$G$3)))</f>
        <v>DATA</v>
      </c>
    </row>
    <row r="193" spans="1:32" ht="15.75" thickTop="1" thickBot="1" x14ac:dyDescent="0.25">
      <c r="A193" s="52" t="str">
        <f>[1]CODES!$E1304</f>
        <v>34</v>
      </c>
      <c r="B193" s="52">
        <f>[1]CODES!$A1304</f>
        <v>540</v>
      </c>
      <c r="C193" s="78" t="str">
        <f>IF($AF$3=1,[1]CODES!$B1304,IF($AF$3=2,[1]CODES!$C1304,[1]CODES!$D1304))</f>
        <v>New Caledonia</v>
      </c>
      <c r="D193" s="54" t="str">
        <f>IF(AC193="","","(*)")</f>
        <v/>
      </c>
      <c r="E193" s="55" t="s">
        <v>7</v>
      </c>
      <c r="F193" s="55" t="s">
        <v>7</v>
      </c>
      <c r="G193" s="55" t="s">
        <v>7</v>
      </c>
      <c r="H193" s="55" t="s">
        <v>7</v>
      </c>
      <c r="I193" s="55" t="s">
        <v>7</v>
      </c>
      <c r="J193" s="55" t="s">
        <v>7</v>
      </c>
      <c r="K193" s="55" t="s">
        <v>7</v>
      </c>
      <c r="L193" s="55" t="s">
        <v>7</v>
      </c>
      <c r="M193" s="55" t="s">
        <v>7</v>
      </c>
      <c r="N193" s="55" t="s">
        <v>7</v>
      </c>
      <c r="O193" s="55" t="s">
        <v>7</v>
      </c>
      <c r="P193" s="55" t="s">
        <v>7</v>
      </c>
      <c r="Q193" s="55" t="s">
        <v>7</v>
      </c>
      <c r="R193" s="55" t="s">
        <v>7</v>
      </c>
      <c r="S193" s="55" t="s">
        <v>7</v>
      </c>
      <c r="T193" s="55" t="s">
        <v>7</v>
      </c>
      <c r="U193" s="55">
        <v>146</v>
      </c>
      <c r="V193" s="55">
        <v>28</v>
      </c>
      <c r="W193" s="55">
        <v>23</v>
      </c>
      <c r="X193" s="55">
        <v>14</v>
      </c>
      <c r="Y193" s="55">
        <v>16</v>
      </c>
      <c r="Z193" s="55"/>
      <c r="AA193" s="49" t="str">
        <f>IF(N(Z193)=0,"",Z193/Z$8*100)</f>
        <v/>
      </c>
      <c r="AB193" s="49" t="str">
        <f>IF(OR(N(Z193)=0,N(Y193)=0),"",Z193/Y193*100-100)</f>
        <v/>
      </c>
      <c r="AC193" s="51" t="s">
        <v>7</v>
      </c>
      <c r="AD193" s="51" t="s">
        <v>7</v>
      </c>
      <c r="AE193" s="51" t="s">
        <v>7</v>
      </c>
      <c r="AF193" s="77" t="str">
        <f>IF(MAX(V193:Z193)&gt;0,IF(AF$3=1,$B$3,IF(AF$3=2,$C$3,$D$3)),IF(AF$3=1,$E$3,IF(AF$3=2,$F$3,$G$3)))</f>
        <v>DATA</v>
      </c>
    </row>
    <row r="194" spans="1:32" ht="15.75" thickTop="1" thickBot="1" x14ac:dyDescent="0.25">
      <c r="A194" s="52" t="str">
        <f>[1]CODES!$E1305</f>
        <v>34</v>
      </c>
      <c r="B194" s="52">
        <f>[1]CODES!$A1305</f>
        <v>574</v>
      </c>
      <c r="C194" s="78" t="str">
        <f>IF($AF$3=1,[1]CODES!$B1305,IF($AF$3=2,[1]CODES!$C1305,[1]CODES!$D1305))</f>
        <v>Norfolk Island</v>
      </c>
      <c r="D194" s="54" t="str">
        <f>IF(AC194="","","(*)")</f>
        <v/>
      </c>
      <c r="E194" s="55" t="s">
        <v>7</v>
      </c>
      <c r="F194" s="55" t="s">
        <v>7</v>
      </c>
      <c r="G194" s="55" t="s">
        <v>7</v>
      </c>
      <c r="H194" s="55" t="s">
        <v>7</v>
      </c>
      <c r="I194" s="55" t="s">
        <v>7</v>
      </c>
      <c r="J194" s="55" t="s">
        <v>7</v>
      </c>
      <c r="K194" s="55" t="s">
        <v>7</v>
      </c>
      <c r="L194" s="55" t="s">
        <v>7</v>
      </c>
      <c r="M194" s="55" t="s">
        <v>7</v>
      </c>
      <c r="N194" s="55" t="s">
        <v>7</v>
      </c>
      <c r="O194" s="55" t="s">
        <v>7</v>
      </c>
      <c r="P194" s="55" t="s">
        <v>7</v>
      </c>
      <c r="Q194" s="55" t="s">
        <v>7</v>
      </c>
      <c r="R194" s="55" t="s">
        <v>7</v>
      </c>
      <c r="S194" s="55" t="s">
        <v>7</v>
      </c>
      <c r="T194" s="55" t="s">
        <v>7</v>
      </c>
      <c r="U194" s="55">
        <v>2</v>
      </c>
      <c r="V194" s="55">
        <v>3</v>
      </c>
      <c r="W194" s="55">
        <v>1</v>
      </c>
      <c r="X194" s="55">
        <v>1</v>
      </c>
      <c r="Y194" s="55">
        <v>22</v>
      </c>
      <c r="Z194" s="55"/>
      <c r="AA194" s="49" t="str">
        <f>IF(N(Z194)=0,"",Z194/Z$8*100)</f>
        <v/>
      </c>
      <c r="AB194" s="49" t="str">
        <f>IF(OR(N(Z194)=0,N(Y194)=0),"",Z194/Y194*100-100)</f>
        <v/>
      </c>
      <c r="AC194" s="51" t="s">
        <v>7</v>
      </c>
      <c r="AD194" s="51" t="s">
        <v>7</v>
      </c>
      <c r="AE194" s="51" t="s">
        <v>7</v>
      </c>
      <c r="AF194" s="77" t="str">
        <f>IF(MAX(V194:Z194)&gt;0,IF(AF$3=1,$B$3,IF(AF$3=2,$C$3,$D$3)),IF(AF$3=1,$E$3,IF(AF$3=2,$F$3,$G$3)))</f>
        <v>DATA</v>
      </c>
    </row>
    <row r="195" spans="1:32" ht="15.75" thickTop="1" thickBot="1" x14ac:dyDescent="0.25">
      <c r="A195" s="52" t="str">
        <f>[1]CODES!$E1306</f>
        <v>34</v>
      </c>
      <c r="B195" s="52">
        <f>[1]CODES!$A1306</f>
        <v>598</v>
      </c>
      <c r="C195" s="78" t="str">
        <f>IF($AF$3=1,[1]CODES!$B1306,IF($AF$3=2,[1]CODES!$C1306,[1]CODES!$D1306))</f>
        <v>Papua New Guinea</v>
      </c>
      <c r="D195" s="54" t="str">
        <f>IF(AC195="","","(*)")</f>
        <v/>
      </c>
      <c r="E195" s="55" t="s">
        <v>7</v>
      </c>
      <c r="F195" s="55" t="s">
        <v>7</v>
      </c>
      <c r="G195" s="55" t="s">
        <v>7</v>
      </c>
      <c r="H195" s="55" t="s">
        <v>7</v>
      </c>
      <c r="I195" s="55" t="s">
        <v>7</v>
      </c>
      <c r="J195" s="55" t="s">
        <v>7</v>
      </c>
      <c r="K195" s="55" t="s">
        <v>7</v>
      </c>
      <c r="L195" s="55" t="s">
        <v>7</v>
      </c>
      <c r="M195" s="55" t="s">
        <v>7</v>
      </c>
      <c r="N195" s="55" t="s">
        <v>7</v>
      </c>
      <c r="O195" s="55" t="s">
        <v>7</v>
      </c>
      <c r="P195" s="55" t="s">
        <v>7</v>
      </c>
      <c r="Q195" s="55" t="s">
        <v>7</v>
      </c>
      <c r="R195" s="55" t="s">
        <v>7</v>
      </c>
      <c r="S195" s="55" t="s">
        <v>7</v>
      </c>
      <c r="T195" s="55" t="s">
        <v>7</v>
      </c>
      <c r="U195" s="55">
        <v>3</v>
      </c>
      <c r="V195" s="55">
        <v>20</v>
      </c>
      <c r="W195" s="55">
        <v>9</v>
      </c>
      <c r="X195" s="55">
        <v>7</v>
      </c>
      <c r="Y195" s="55">
        <v>5</v>
      </c>
      <c r="Z195" s="55"/>
      <c r="AA195" s="49" t="str">
        <f>IF(N(Z195)=0,"",Z195/Z$8*100)</f>
        <v/>
      </c>
      <c r="AB195" s="49" t="str">
        <f>IF(OR(N(Z195)=0,N(Y195)=0),"",Z195/Y195*100-100)</f>
        <v/>
      </c>
      <c r="AC195" s="51" t="s">
        <v>7</v>
      </c>
      <c r="AD195" s="51" t="s">
        <v>7</v>
      </c>
      <c r="AE195" s="51" t="s">
        <v>7</v>
      </c>
      <c r="AF195" s="77" t="str">
        <f>IF(MAX(V195:Z195)&gt;0,IF(AF$3=1,$B$3,IF(AF$3=2,$C$3,$D$3)),IF(AF$3=1,$E$3,IF(AF$3=2,$F$3,$G$3)))</f>
        <v>DATA</v>
      </c>
    </row>
    <row r="196" spans="1:32" ht="15.75" thickTop="1" thickBot="1" x14ac:dyDescent="0.25">
      <c r="A196" s="52" t="str">
        <f>[1]CODES!$E1307</f>
        <v>34</v>
      </c>
      <c r="B196" s="52">
        <f>[1]CODES!$A1307</f>
        <v>90</v>
      </c>
      <c r="C196" s="78" t="str">
        <f>IF($AF$3=1,[1]CODES!$B1307,IF($AF$3=2,[1]CODES!$C1307,[1]CODES!$D1307))</f>
        <v>Solomon Islands</v>
      </c>
      <c r="D196" s="54" t="str">
        <f>IF(AC196="","","(*)")</f>
        <v/>
      </c>
      <c r="E196" s="55" t="s">
        <v>7</v>
      </c>
      <c r="F196" s="55" t="s">
        <v>7</v>
      </c>
      <c r="G196" s="55" t="s">
        <v>7</v>
      </c>
      <c r="H196" s="55" t="s">
        <v>7</v>
      </c>
      <c r="I196" s="55" t="s">
        <v>7</v>
      </c>
      <c r="J196" s="55" t="s">
        <v>7</v>
      </c>
      <c r="K196" s="55" t="s">
        <v>7</v>
      </c>
      <c r="L196" s="55" t="s">
        <v>7</v>
      </c>
      <c r="M196" s="55" t="s">
        <v>7</v>
      </c>
      <c r="N196" s="55" t="s">
        <v>7</v>
      </c>
      <c r="O196" s="55" t="s">
        <v>7</v>
      </c>
      <c r="P196" s="55" t="s">
        <v>7</v>
      </c>
      <c r="Q196" s="55" t="s">
        <v>7</v>
      </c>
      <c r="R196" s="55" t="s">
        <v>7</v>
      </c>
      <c r="S196" s="55" t="s">
        <v>7</v>
      </c>
      <c r="T196" s="55" t="s">
        <v>7</v>
      </c>
      <c r="U196" s="55">
        <v>9</v>
      </c>
      <c r="V196" s="55">
        <v>8</v>
      </c>
      <c r="W196" s="55">
        <v>3</v>
      </c>
      <c r="X196" s="55">
        <v>9</v>
      </c>
      <c r="Y196" s="55">
        <v>11</v>
      </c>
      <c r="Z196" s="55"/>
      <c r="AA196" s="49" t="str">
        <f>IF(N(Z196)=0,"",Z196/Z$8*100)</f>
        <v/>
      </c>
      <c r="AB196" s="49" t="str">
        <f>IF(OR(N(Z196)=0,N(Y196)=0),"",Z196/Y196*100-100)</f>
        <v/>
      </c>
      <c r="AC196" s="51" t="s">
        <v>7</v>
      </c>
      <c r="AD196" s="51" t="s">
        <v>7</v>
      </c>
      <c r="AE196" s="51" t="s">
        <v>7</v>
      </c>
      <c r="AF196" s="77" t="str">
        <f>IF(MAX(V196:Z196)&gt;0,IF(AF$3=1,$B$3,IF(AF$3=2,$C$3,$D$3)),IF(AF$3=1,$E$3,IF(AF$3=2,$F$3,$G$3)))</f>
        <v>DATA</v>
      </c>
    </row>
    <row r="197" spans="1:32" ht="15.75" thickTop="1" thickBot="1" x14ac:dyDescent="0.25">
      <c r="A197" s="52" t="str">
        <f>[1]CODES!$E1308</f>
        <v>34</v>
      </c>
      <c r="B197" s="52">
        <f>[1]CODES!$A1308</f>
        <v>548</v>
      </c>
      <c r="C197" s="78" t="str">
        <f>IF($AF$3=1,[1]CODES!$B1308,IF($AF$3=2,[1]CODES!$C1308,[1]CODES!$D1308))</f>
        <v>Vanuatu</v>
      </c>
      <c r="D197" s="54" t="str">
        <f>IF(AC197="","","(*)")</f>
        <v/>
      </c>
      <c r="E197" s="55" t="s">
        <v>7</v>
      </c>
      <c r="F197" s="55" t="s">
        <v>7</v>
      </c>
      <c r="G197" s="55" t="s">
        <v>7</v>
      </c>
      <c r="H197" s="55" t="s">
        <v>7</v>
      </c>
      <c r="I197" s="55" t="s">
        <v>7</v>
      </c>
      <c r="J197" s="55" t="s">
        <v>7</v>
      </c>
      <c r="K197" s="55" t="s">
        <v>7</v>
      </c>
      <c r="L197" s="55" t="s">
        <v>7</v>
      </c>
      <c r="M197" s="55" t="s">
        <v>7</v>
      </c>
      <c r="N197" s="55" t="s">
        <v>7</v>
      </c>
      <c r="O197" s="55" t="s">
        <v>7</v>
      </c>
      <c r="P197" s="55" t="s">
        <v>7</v>
      </c>
      <c r="Q197" s="55" t="s">
        <v>7</v>
      </c>
      <c r="R197" s="55" t="s">
        <v>7</v>
      </c>
      <c r="S197" s="55" t="s">
        <v>7</v>
      </c>
      <c r="T197" s="55" t="s">
        <v>7</v>
      </c>
      <c r="U197" s="55">
        <v>74</v>
      </c>
      <c r="V197" s="55">
        <v>27</v>
      </c>
      <c r="W197" s="55">
        <v>104</v>
      </c>
      <c r="X197" s="55">
        <v>8</v>
      </c>
      <c r="Y197" s="55">
        <v>4</v>
      </c>
      <c r="Z197" s="55"/>
      <c r="AA197" s="49" t="str">
        <f>IF(N(Z197)=0,"",Z197/Z$8*100)</f>
        <v/>
      </c>
      <c r="AB197" s="49" t="str">
        <f>IF(OR(N(Z197)=0,N(Y197)=0),"",Z197/Y197*100-100)</f>
        <v/>
      </c>
      <c r="AC197" s="51" t="s">
        <v>7</v>
      </c>
      <c r="AD197" s="51" t="s">
        <v>7</v>
      </c>
      <c r="AE197" s="51" t="s">
        <v>7</v>
      </c>
      <c r="AF197" s="77" t="str">
        <f>IF(MAX(V197:Z197)&gt;0,IF(AF$3=1,$B$3,IF(AF$3=2,$C$3,$D$3)),IF(AF$3=1,$E$3,IF(AF$3=2,$F$3,$G$3)))</f>
        <v>DATA</v>
      </c>
    </row>
    <row r="198" spans="1:32" ht="15.75" thickTop="1" thickBot="1" x14ac:dyDescent="0.25">
      <c r="A198" s="52" t="str">
        <f>[1]CODES!$E1309</f>
        <v>34</v>
      </c>
      <c r="B198" s="52">
        <f>[1]CODES!$A1309</f>
        <v>970</v>
      </c>
      <c r="C198" s="78" t="str">
        <f>IF($AF$3=1,[1]CODES!$B1309,IF($AF$3=2,[1]CODES!$C1309,[1]CODES!$D1309))</f>
        <v>Other countries of Melanesia</v>
      </c>
      <c r="D198" s="54" t="str">
        <f>IF(AC198="","","(*)")</f>
        <v/>
      </c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49" t="str">
        <f>IF(N(Z198)=0,"",Z198/Z$8*100)</f>
        <v/>
      </c>
      <c r="AB198" s="49" t="str">
        <f>IF(OR(N(Z198)=0,N(Y198)=0),"",Z198/Y198*100-100)</f>
        <v/>
      </c>
      <c r="AC198" s="51"/>
      <c r="AD198" s="51"/>
      <c r="AE198" s="51"/>
      <c r="AF198" s="77" t="str">
        <f>IF(MAX(V198:Z198)&gt;0,IF(AF$3=1,$B$3,IF(AF$3=2,$C$3,$D$3)),IF(AF$3=1,$E$3,IF(AF$3=2,$F$3,$G$3)))</f>
        <v>NO DATA</v>
      </c>
    </row>
    <row r="199" spans="1:32" ht="15.75" thickTop="1" thickBot="1" x14ac:dyDescent="0.25">
      <c r="A199" s="52" t="str">
        <f>[1]CODES!$E1310</f>
        <v>34</v>
      </c>
      <c r="B199" s="52">
        <f>[1]CODES!$A1310</f>
        <v>971</v>
      </c>
      <c r="C199" s="78" t="str">
        <f>IF($AF$3=1,[1]CODES!$B1310,IF($AF$3=2,[1]CODES!$C1310,[1]CODES!$D1310))</f>
        <v>All countries of Melanesia</v>
      </c>
      <c r="D199" s="54" t="str">
        <f>IF(AC199="","","(*)")</f>
        <v/>
      </c>
      <c r="E199" s="55" t="s">
        <v>7</v>
      </c>
      <c r="F199" s="55" t="s">
        <v>7</v>
      </c>
      <c r="G199" s="55" t="s">
        <v>7</v>
      </c>
      <c r="H199" s="55" t="s">
        <v>7</v>
      </c>
      <c r="I199" s="55" t="s">
        <v>7</v>
      </c>
      <c r="J199" s="55" t="s">
        <v>7</v>
      </c>
      <c r="K199" s="55" t="s">
        <v>7</v>
      </c>
      <c r="L199" s="55" t="s">
        <v>7</v>
      </c>
      <c r="M199" s="55" t="s">
        <v>7</v>
      </c>
      <c r="N199" s="55" t="s">
        <v>7</v>
      </c>
      <c r="O199" s="55" t="s">
        <v>7</v>
      </c>
      <c r="P199" s="55" t="s">
        <v>7</v>
      </c>
      <c r="Q199" s="55" t="s">
        <v>7</v>
      </c>
      <c r="R199" s="55" t="s">
        <v>7</v>
      </c>
      <c r="S199" s="55" t="s">
        <v>7</v>
      </c>
      <c r="T199" s="55" t="s">
        <v>7</v>
      </c>
      <c r="U199" s="55" t="s">
        <v>7</v>
      </c>
      <c r="V199" s="55" t="s">
        <v>7</v>
      </c>
      <c r="W199" s="55" t="s">
        <v>7</v>
      </c>
      <c r="X199" s="55"/>
      <c r="Y199" s="55"/>
      <c r="Z199" s="55"/>
      <c r="AA199" s="49" t="str">
        <f>IF(N(Z199)=0,"",Z199/Z$8*100)</f>
        <v/>
      </c>
      <c r="AB199" s="49" t="str">
        <f>IF(OR(N(Z199)=0,N(Y199)=0),"",Z199/Y199*100-100)</f>
        <v/>
      </c>
      <c r="AC199" s="51" t="s">
        <v>7</v>
      </c>
      <c r="AD199" s="51" t="s">
        <v>7</v>
      </c>
      <c r="AE199" s="51" t="s">
        <v>7</v>
      </c>
      <c r="AF199" s="77" t="str">
        <f>IF(MAX(V199:Z199)&gt;0,IF(AF$3=1,$B$3,IF(AF$3=2,$C$3,$D$3)),IF(AF$3=1,$E$3,IF(AF$3=2,$F$3,$G$3)))</f>
        <v>NO DATA</v>
      </c>
    </row>
    <row r="200" spans="1:32" ht="16.5" thickTop="1" thickBot="1" x14ac:dyDescent="0.25">
      <c r="A200" s="38" t="str">
        <f>[1]CODES!$E1311</f>
        <v>35</v>
      </c>
      <c r="B200" s="38">
        <f>[1]CODES!$A1311</f>
        <v>35000</v>
      </c>
      <c r="C200" s="82" t="str">
        <f>IF($AF$3=1,[1]CODES!$B1311,IF($AF$3=2,[1]CODES!$C1311,[1]CODES!$D1311))</f>
        <v>MICRONESIA</v>
      </c>
      <c r="D200" s="40" t="str">
        <f>IF(AC200="","","(*)")</f>
        <v/>
      </c>
      <c r="E200" s="85">
        <f>SUM(E201:E218)</f>
        <v>0</v>
      </c>
      <c r="F200" s="85">
        <f>SUM(F201:F218)</f>
        <v>0</v>
      </c>
      <c r="G200" s="85">
        <f>SUM(G201:G218)</f>
        <v>0</v>
      </c>
      <c r="H200" s="85">
        <f>SUM(H201:H218)</f>
        <v>0</v>
      </c>
      <c r="I200" s="85">
        <f>SUM(I201:I218)</f>
        <v>0</v>
      </c>
      <c r="J200" s="85">
        <f>SUM(J201:J218)</f>
        <v>0</v>
      </c>
      <c r="K200" s="85">
        <f>SUM(K201:K218)</f>
        <v>0</v>
      </c>
      <c r="L200" s="85">
        <f>SUM(L201:L218)</f>
        <v>0</v>
      </c>
      <c r="M200" s="85">
        <f>SUM(M201:M218)</f>
        <v>0</v>
      </c>
      <c r="N200" s="85">
        <f>SUM(N201:N218)</f>
        <v>0</v>
      </c>
      <c r="O200" s="85">
        <f>SUM(O201:O218)</f>
        <v>0</v>
      </c>
      <c r="P200" s="85">
        <f>SUM(P201:P218)</f>
        <v>0</v>
      </c>
      <c r="Q200" s="85">
        <f>SUM(Q201:Q218)</f>
        <v>0</v>
      </c>
      <c r="R200" s="85">
        <f>SUM(R201:R218)</f>
        <v>0</v>
      </c>
      <c r="S200" s="85">
        <f>SUM(S201:S218)</f>
        <v>0</v>
      </c>
      <c r="T200" s="85">
        <f>SUM(T201:T218)</f>
        <v>0</v>
      </c>
      <c r="U200" s="85">
        <f>SUM(U201:U218)</f>
        <v>274</v>
      </c>
      <c r="V200" s="85">
        <f>SUM(V201:V218)</f>
        <v>296</v>
      </c>
      <c r="W200" s="85">
        <f>SUM(W201:W218)</f>
        <v>240</v>
      </c>
      <c r="X200" s="85">
        <f>SUM(X201:X218)</f>
        <v>119</v>
      </c>
      <c r="Y200" s="85">
        <f>SUM(Y201:Y218)</f>
        <v>172</v>
      </c>
      <c r="Z200" s="85">
        <f>SUM(Z201:Z218)</f>
        <v>0</v>
      </c>
      <c r="AA200" s="84" t="str">
        <f>IF(N(Z200)=0,"",Z200/Z$8*100)</f>
        <v/>
      </c>
      <c r="AB200" s="84" t="str">
        <f>IF(OR(N(Z200)=0,N(Y200)=0),"",Z200/Y200*100-100)</f>
        <v/>
      </c>
      <c r="AC200" s="83" t="s">
        <v>7</v>
      </c>
      <c r="AD200" s="83" t="s">
        <v>7</v>
      </c>
      <c r="AE200" s="83" t="s">
        <v>7</v>
      </c>
      <c r="AF200" s="77" t="str">
        <f>IF(MAX(V200:Z200)&gt;0,IF(AF$3=1,$B$3,IF(AF$3=2,$C$3,$D$3)),IF(AF$3=1,$E$3,IF(AF$3=2,$F$3,$G$3)))</f>
        <v>DATA</v>
      </c>
    </row>
    <row r="201" spans="1:32" ht="15.75" thickTop="1" thickBot="1" x14ac:dyDescent="0.25">
      <c r="A201" s="52" t="str">
        <f>[1]CODES!$E1312</f>
        <v>35</v>
      </c>
      <c r="B201" s="52">
        <f>[1]CODES!$A1312</f>
        <v>162</v>
      </c>
      <c r="C201" s="78" t="str">
        <f>IF($AF$3=1,[1]CODES!$B1312,IF($AF$3=2,[1]CODES!$C1312,[1]CODES!$D1312))</f>
        <v>Christmas Island, Australia</v>
      </c>
      <c r="D201" s="54" t="str">
        <f>IF(AC201="","","(*)")</f>
        <v/>
      </c>
      <c r="E201" s="55" t="s">
        <v>7</v>
      </c>
      <c r="F201" s="55" t="s">
        <v>7</v>
      </c>
      <c r="G201" s="55" t="s">
        <v>7</v>
      </c>
      <c r="H201" s="55" t="s">
        <v>7</v>
      </c>
      <c r="I201" s="55" t="s">
        <v>7</v>
      </c>
      <c r="J201" s="55" t="s">
        <v>7</v>
      </c>
      <c r="K201" s="55" t="s">
        <v>7</v>
      </c>
      <c r="L201" s="55" t="s">
        <v>7</v>
      </c>
      <c r="M201" s="55" t="s">
        <v>7</v>
      </c>
      <c r="N201" s="55" t="s">
        <v>7</v>
      </c>
      <c r="O201" s="55" t="s">
        <v>7</v>
      </c>
      <c r="P201" s="55" t="s">
        <v>7</v>
      </c>
      <c r="Q201" s="55" t="s">
        <v>7</v>
      </c>
      <c r="R201" s="55" t="s">
        <v>7</v>
      </c>
      <c r="S201" s="55" t="s">
        <v>7</v>
      </c>
      <c r="T201" s="55" t="s">
        <v>7</v>
      </c>
      <c r="U201" s="55">
        <v>6</v>
      </c>
      <c r="V201" s="55">
        <v>4</v>
      </c>
      <c r="W201" s="55">
        <v>2</v>
      </c>
      <c r="X201" s="55">
        <v>1</v>
      </c>
      <c r="Y201" s="55">
        <v>1</v>
      </c>
      <c r="Z201" s="55"/>
      <c r="AA201" s="49" t="str">
        <f>IF(N(Z201)=0,"",Z201/Z$8*100)</f>
        <v/>
      </c>
      <c r="AB201" s="49" t="str">
        <f>IF(OR(N(Z201)=0,N(Y201)=0),"",Z201/Y201*100-100)</f>
        <v/>
      </c>
      <c r="AC201" s="51" t="s">
        <v>7</v>
      </c>
      <c r="AD201" s="51" t="s">
        <v>7</v>
      </c>
      <c r="AE201" s="51" t="s">
        <v>7</v>
      </c>
      <c r="AF201" s="77" t="str">
        <f>IF(MAX(V201:Z201)&gt;0,IF(AF$3=1,$B$3,IF(AF$3=2,$C$3,$D$3)),IF(AF$3=1,$E$3,IF(AF$3=2,$F$3,$G$3)))</f>
        <v>DATA</v>
      </c>
    </row>
    <row r="202" spans="1:32" ht="15.75" thickTop="1" thickBot="1" x14ac:dyDescent="0.25">
      <c r="A202" s="52" t="str">
        <f>[1]CODES!$E1313</f>
        <v>35</v>
      </c>
      <c r="B202" s="52">
        <f>[1]CODES!$A1313</f>
        <v>166</v>
      </c>
      <c r="C202" s="78" t="str">
        <f>IF($AF$3=1,[1]CODES!$B1313,IF($AF$3=2,[1]CODES!$C1313,[1]CODES!$D1313))</f>
        <v>Cocos (Keeling) Islands</v>
      </c>
      <c r="D202" s="54" t="str">
        <f>IF(AC202="","","(*)")</f>
        <v/>
      </c>
      <c r="E202" s="55" t="s">
        <v>7</v>
      </c>
      <c r="F202" s="55" t="s">
        <v>7</v>
      </c>
      <c r="G202" s="55" t="s">
        <v>7</v>
      </c>
      <c r="H202" s="55" t="s">
        <v>7</v>
      </c>
      <c r="I202" s="55" t="s">
        <v>7</v>
      </c>
      <c r="J202" s="55" t="s">
        <v>7</v>
      </c>
      <c r="K202" s="55" t="s">
        <v>7</v>
      </c>
      <c r="L202" s="55" t="s">
        <v>7</v>
      </c>
      <c r="M202" s="55" t="s">
        <v>7</v>
      </c>
      <c r="N202" s="55" t="s">
        <v>7</v>
      </c>
      <c r="O202" s="55" t="s">
        <v>7</v>
      </c>
      <c r="P202" s="55" t="s">
        <v>7</v>
      </c>
      <c r="Q202" s="55" t="s">
        <v>7</v>
      </c>
      <c r="R202" s="55" t="s">
        <v>7</v>
      </c>
      <c r="S202" s="55" t="s">
        <v>7</v>
      </c>
      <c r="T202" s="55" t="s">
        <v>7</v>
      </c>
      <c r="U202" s="55">
        <v>32</v>
      </c>
      <c r="V202" s="55">
        <v>26</v>
      </c>
      <c r="W202" s="55">
        <v>25</v>
      </c>
      <c r="X202" s="55">
        <v>13</v>
      </c>
      <c r="Y202" s="55">
        <v>23</v>
      </c>
      <c r="Z202" s="55"/>
      <c r="AA202" s="49" t="str">
        <f>IF(N(Z202)=0,"",Z202/Z$8*100)</f>
        <v/>
      </c>
      <c r="AB202" s="49" t="str">
        <f>IF(OR(N(Z202)=0,N(Y202)=0),"",Z202/Y202*100-100)</f>
        <v/>
      </c>
      <c r="AC202" s="51" t="s">
        <v>7</v>
      </c>
      <c r="AD202" s="51" t="s">
        <v>7</v>
      </c>
      <c r="AE202" s="51" t="s">
        <v>7</v>
      </c>
      <c r="AF202" s="77" t="str">
        <f>IF(MAX(V202:Z202)&gt;0,IF(AF$3=1,$B$3,IF(AF$3=2,$C$3,$D$3)),IF(AF$3=1,$E$3,IF(AF$3=2,$F$3,$G$3)))</f>
        <v>DATA</v>
      </c>
    </row>
    <row r="203" spans="1:32" ht="15.75" thickTop="1" thickBot="1" x14ac:dyDescent="0.25">
      <c r="A203" s="52" t="str">
        <f>[1]CODES!$E1314</f>
        <v>35</v>
      </c>
      <c r="B203" s="52">
        <f>[1]CODES!$A1314</f>
        <v>316</v>
      </c>
      <c r="C203" s="78" t="str">
        <f>IF($AF$3=1,[1]CODES!$B1314,IF($AF$3=2,[1]CODES!$C1314,[1]CODES!$D1314))</f>
        <v>Guam</v>
      </c>
      <c r="D203" s="54" t="str">
        <f>IF(AC203="","","(*)")</f>
        <v/>
      </c>
      <c r="E203" s="55" t="s">
        <v>7</v>
      </c>
      <c r="F203" s="55" t="s">
        <v>7</v>
      </c>
      <c r="G203" s="55" t="s">
        <v>7</v>
      </c>
      <c r="H203" s="55" t="s">
        <v>7</v>
      </c>
      <c r="I203" s="55" t="s">
        <v>7</v>
      </c>
      <c r="J203" s="55" t="s">
        <v>7</v>
      </c>
      <c r="K203" s="55" t="s">
        <v>7</v>
      </c>
      <c r="L203" s="55" t="s">
        <v>7</v>
      </c>
      <c r="M203" s="55" t="s">
        <v>7</v>
      </c>
      <c r="N203" s="55" t="s">
        <v>7</v>
      </c>
      <c r="O203" s="55" t="s">
        <v>7</v>
      </c>
      <c r="P203" s="55" t="s">
        <v>7</v>
      </c>
      <c r="Q203" s="55" t="s">
        <v>7</v>
      </c>
      <c r="R203" s="55" t="s">
        <v>7</v>
      </c>
      <c r="S203" s="55" t="s">
        <v>7</v>
      </c>
      <c r="T203" s="55" t="s">
        <v>7</v>
      </c>
      <c r="U203" s="55">
        <v>1</v>
      </c>
      <c r="V203" s="55">
        <v>1</v>
      </c>
      <c r="W203" s="55">
        <v>2</v>
      </c>
      <c r="X203" s="55">
        <v>1</v>
      </c>
      <c r="Y203" s="55">
        <v>2</v>
      </c>
      <c r="Z203" s="55"/>
      <c r="AA203" s="49" t="str">
        <f>IF(N(Z203)=0,"",Z203/Z$8*100)</f>
        <v/>
      </c>
      <c r="AB203" s="49" t="str">
        <f>IF(OR(N(Z203)=0,N(Y203)=0),"",Z203/Y203*100-100)</f>
        <v/>
      </c>
      <c r="AC203" s="51" t="s">
        <v>7</v>
      </c>
      <c r="AD203" s="51" t="s">
        <v>7</v>
      </c>
      <c r="AE203" s="51" t="s">
        <v>7</v>
      </c>
      <c r="AF203" s="77" t="str">
        <f>IF(MAX(V203:Z203)&gt;0,IF(AF$3=1,$B$3,IF(AF$3=2,$C$3,$D$3)),IF(AF$3=1,$E$3,IF(AF$3=2,$F$3,$G$3)))</f>
        <v>DATA</v>
      </c>
    </row>
    <row r="204" spans="1:32" ht="15.75" thickTop="1" thickBot="1" x14ac:dyDescent="0.25">
      <c r="A204" s="52" t="str">
        <f>[1]CODES!$E1315</f>
        <v>35</v>
      </c>
      <c r="B204" s="52">
        <f>[1]CODES!$A1315</f>
        <v>396</v>
      </c>
      <c r="C204" s="78" t="str">
        <f>IF($AF$3=1,[1]CODES!$B1315,IF($AF$3=2,[1]CODES!$C1315,[1]CODES!$D1315))</f>
        <v>Johnston Island</v>
      </c>
      <c r="D204" s="54" t="str">
        <f>IF(AC204="","","(*)")</f>
        <v/>
      </c>
      <c r="E204" s="55" t="s">
        <v>7</v>
      </c>
      <c r="F204" s="55" t="s">
        <v>7</v>
      </c>
      <c r="G204" s="55" t="s">
        <v>7</v>
      </c>
      <c r="H204" s="55" t="s">
        <v>7</v>
      </c>
      <c r="I204" s="55" t="s">
        <v>7</v>
      </c>
      <c r="J204" s="55" t="s">
        <v>7</v>
      </c>
      <c r="K204" s="55" t="s">
        <v>7</v>
      </c>
      <c r="L204" s="55" t="s">
        <v>7</v>
      </c>
      <c r="M204" s="55" t="s">
        <v>7</v>
      </c>
      <c r="N204" s="55" t="s">
        <v>7</v>
      </c>
      <c r="O204" s="55" t="s">
        <v>7</v>
      </c>
      <c r="P204" s="55" t="s">
        <v>7</v>
      </c>
      <c r="Q204" s="55" t="s">
        <v>7</v>
      </c>
      <c r="R204" s="55" t="s">
        <v>7</v>
      </c>
      <c r="S204" s="55" t="s">
        <v>7</v>
      </c>
      <c r="T204" s="55" t="s">
        <v>7</v>
      </c>
      <c r="U204" s="55">
        <v>1</v>
      </c>
      <c r="V204" s="55">
        <v>2</v>
      </c>
      <c r="W204" s="55">
        <v>6</v>
      </c>
      <c r="X204" s="55"/>
      <c r="Y204" s="55">
        <v>2</v>
      </c>
      <c r="Z204" s="55"/>
      <c r="AA204" s="49" t="str">
        <f>IF(N(Z204)=0,"",Z204/Z$8*100)</f>
        <v/>
      </c>
      <c r="AB204" s="49" t="str">
        <f>IF(OR(N(Z204)=0,N(Y204)=0),"",Z204/Y204*100-100)</f>
        <v/>
      </c>
      <c r="AC204" s="51" t="s">
        <v>7</v>
      </c>
      <c r="AD204" s="51" t="s">
        <v>7</v>
      </c>
      <c r="AE204" s="51" t="s">
        <v>7</v>
      </c>
      <c r="AF204" s="77" t="str">
        <f>IF(MAX(V204:Z204)&gt;0,IF(AF$3=1,$B$3,IF(AF$3=2,$C$3,$D$3)),IF(AF$3=1,$E$3,IF(AF$3=2,$F$3,$G$3)))</f>
        <v>DATA</v>
      </c>
    </row>
    <row r="205" spans="1:32" ht="15.75" thickTop="1" thickBot="1" x14ac:dyDescent="0.25">
      <c r="A205" s="52" t="str">
        <f>[1]CODES!$E1316</f>
        <v>35</v>
      </c>
      <c r="B205" s="52">
        <f>[1]CODES!$A1316</f>
        <v>296</v>
      </c>
      <c r="C205" s="78" t="str">
        <f>IF($AF$3=1,[1]CODES!$B1316,IF($AF$3=2,[1]CODES!$C1316,[1]CODES!$D1316))</f>
        <v>Kiribati</v>
      </c>
      <c r="D205" s="54" t="str">
        <f>IF(AC205="","","(*)")</f>
        <v/>
      </c>
      <c r="E205" s="55" t="s">
        <v>7</v>
      </c>
      <c r="F205" s="55" t="s">
        <v>7</v>
      </c>
      <c r="G205" s="55" t="s">
        <v>7</v>
      </c>
      <c r="H205" s="55" t="s">
        <v>7</v>
      </c>
      <c r="I205" s="55" t="s">
        <v>7</v>
      </c>
      <c r="J205" s="55" t="s">
        <v>7</v>
      </c>
      <c r="K205" s="55" t="s">
        <v>7</v>
      </c>
      <c r="L205" s="55" t="s">
        <v>7</v>
      </c>
      <c r="M205" s="55" t="s">
        <v>7</v>
      </c>
      <c r="N205" s="55" t="s">
        <v>7</v>
      </c>
      <c r="O205" s="55" t="s">
        <v>7</v>
      </c>
      <c r="P205" s="55" t="s">
        <v>7</v>
      </c>
      <c r="Q205" s="55" t="s">
        <v>7</v>
      </c>
      <c r="R205" s="55" t="s">
        <v>7</v>
      </c>
      <c r="S205" s="55" t="s">
        <v>7</v>
      </c>
      <c r="T205" s="55" t="s">
        <v>7</v>
      </c>
      <c r="U205" s="55">
        <v>1</v>
      </c>
      <c r="V205" s="55" t="s">
        <v>7</v>
      </c>
      <c r="W205" s="55" t="s">
        <v>7</v>
      </c>
      <c r="X205" s="55"/>
      <c r="Y205" s="55"/>
      <c r="Z205" s="55"/>
      <c r="AA205" s="49" t="str">
        <f>IF(N(Z205)=0,"",Z205/Z$8*100)</f>
        <v/>
      </c>
      <c r="AB205" s="49" t="str">
        <f>IF(OR(N(Z205)=0,N(Y205)=0),"",Z205/Y205*100-100)</f>
        <v/>
      </c>
      <c r="AC205" s="51" t="s">
        <v>7</v>
      </c>
      <c r="AD205" s="51" t="s">
        <v>7</v>
      </c>
      <c r="AE205" s="51" t="s">
        <v>7</v>
      </c>
      <c r="AF205" s="77" t="str">
        <f>IF(MAX(V205:Z205)&gt;0,IF(AF$3=1,$B$3,IF(AF$3=2,$C$3,$D$3)),IF(AF$3=1,$E$3,IF(AF$3=2,$F$3,$G$3)))</f>
        <v>NO DATA</v>
      </c>
    </row>
    <row r="206" spans="1:32" ht="15.75" thickTop="1" thickBot="1" x14ac:dyDescent="0.25">
      <c r="A206" s="52" t="str">
        <f>[1]CODES!$E1317</f>
        <v>35</v>
      </c>
      <c r="B206" s="52">
        <f>[1]CODES!$A1317</f>
        <v>587</v>
      </c>
      <c r="C206" s="78" t="str">
        <f>IF($AF$3=1,[1]CODES!$B1317,IF($AF$3=2,[1]CODES!$C1317,[1]CODES!$D1317))</f>
        <v>Kosrae State</v>
      </c>
      <c r="D206" s="54" t="str">
        <f>IF(AC206="","","(*)")</f>
        <v/>
      </c>
      <c r="E206" s="55" t="s">
        <v>7</v>
      </c>
      <c r="F206" s="55" t="s">
        <v>7</v>
      </c>
      <c r="G206" s="55" t="s">
        <v>7</v>
      </c>
      <c r="H206" s="55" t="s">
        <v>7</v>
      </c>
      <c r="I206" s="55" t="s">
        <v>7</v>
      </c>
      <c r="J206" s="55" t="s">
        <v>7</v>
      </c>
      <c r="K206" s="55" t="s">
        <v>7</v>
      </c>
      <c r="L206" s="55" t="s">
        <v>7</v>
      </c>
      <c r="M206" s="55" t="s">
        <v>7</v>
      </c>
      <c r="N206" s="55" t="s">
        <v>7</v>
      </c>
      <c r="O206" s="55" t="s">
        <v>7</v>
      </c>
      <c r="P206" s="55" t="s">
        <v>7</v>
      </c>
      <c r="Q206" s="55" t="s">
        <v>7</v>
      </c>
      <c r="R206" s="55" t="s">
        <v>7</v>
      </c>
      <c r="S206" s="55" t="s">
        <v>7</v>
      </c>
      <c r="T206" s="55" t="s">
        <v>7</v>
      </c>
      <c r="U206" s="55"/>
      <c r="V206" s="55"/>
      <c r="W206" s="55"/>
      <c r="X206" s="55"/>
      <c r="Y206" s="55"/>
      <c r="Z206" s="55"/>
      <c r="AA206" s="49" t="str">
        <f>IF(N(Z206)=0,"",Z206/Z$8*100)</f>
        <v/>
      </c>
      <c r="AB206" s="49" t="str">
        <f>IF(OR(N(Z206)=0,N(Y206)=0),"",Z206/Y206*100-100)</f>
        <v/>
      </c>
      <c r="AC206" s="51" t="s">
        <v>7</v>
      </c>
      <c r="AD206" s="51" t="s">
        <v>7</v>
      </c>
      <c r="AE206" s="51" t="s">
        <v>7</v>
      </c>
      <c r="AF206" s="77" t="str">
        <f>IF(MAX(V206:Z206)&gt;0,IF(AF$3=1,$B$3,IF(AF$3=2,$C$3,$D$3)),IF(AF$3=1,$E$3,IF(AF$3=2,$F$3,$G$3)))</f>
        <v>NO DATA</v>
      </c>
    </row>
    <row r="207" spans="1:32" ht="15.75" thickTop="1" thickBot="1" x14ac:dyDescent="0.25">
      <c r="A207" s="52" t="str">
        <f>[1]CODES!$E1318</f>
        <v>35</v>
      </c>
      <c r="B207" s="52">
        <f>[1]CODES!$A1318</f>
        <v>584</v>
      </c>
      <c r="C207" s="78" t="str">
        <f>IF($AF$3=1,[1]CODES!$B1318,IF($AF$3=2,[1]CODES!$C1318,[1]CODES!$D1318))</f>
        <v>Marshall Islands</v>
      </c>
      <c r="D207" s="54" t="str">
        <f>IF(AC207="","","(*)")</f>
        <v/>
      </c>
      <c r="E207" s="55" t="s">
        <v>7</v>
      </c>
      <c r="F207" s="55" t="s">
        <v>7</v>
      </c>
      <c r="G207" s="55" t="s">
        <v>7</v>
      </c>
      <c r="H207" s="55" t="s">
        <v>7</v>
      </c>
      <c r="I207" s="55" t="s">
        <v>7</v>
      </c>
      <c r="J207" s="55" t="s">
        <v>7</v>
      </c>
      <c r="K207" s="55" t="s">
        <v>7</v>
      </c>
      <c r="L207" s="55" t="s">
        <v>7</v>
      </c>
      <c r="M207" s="55" t="s">
        <v>7</v>
      </c>
      <c r="N207" s="55" t="s">
        <v>7</v>
      </c>
      <c r="O207" s="55" t="s">
        <v>7</v>
      </c>
      <c r="P207" s="55" t="s">
        <v>7</v>
      </c>
      <c r="Q207" s="55" t="s">
        <v>7</v>
      </c>
      <c r="R207" s="55" t="s">
        <v>7</v>
      </c>
      <c r="S207" s="55" t="s">
        <v>7</v>
      </c>
      <c r="T207" s="55" t="s">
        <v>7</v>
      </c>
      <c r="U207" s="55">
        <v>11</v>
      </c>
      <c r="V207" s="55">
        <v>8</v>
      </c>
      <c r="W207" s="55">
        <v>10</v>
      </c>
      <c r="X207" s="55">
        <v>58</v>
      </c>
      <c r="Y207" s="55">
        <v>78</v>
      </c>
      <c r="Z207" s="55"/>
      <c r="AA207" s="49" t="str">
        <f>IF(N(Z207)=0,"",Z207/Z$8*100)</f>
        <v/>
      </c>
      <c r="AB207" s="49" t="str">
        <f>IF(OR(N(Z207)=0,N(Y207)=0),"",Z207/Y207*100-100)</f>
        <v/>
      </c>
      <c r="AC207" s="51" t="s">
        <v>7</v>
      </c>
      <c r="AD207" s="51" t="s">
        <v>7</v>
      </c>
      <c r="AE207" s="51" t="s">
        <v>7</v>
      </c>
      <c r="AF207" s="77" t="str">
        <f>IF(MAX(V207:Z207)&gt;0,IF(AF$3=1,$B$3,IF(AF$3=2,$C$3,$D$3)),IF(AF$3=1,$E$3,IF(AF$3=2,$F$3,$G$3)))</f>
        <v>DATA</v>
      </c>
    </row>
    <row r="208" spans="1:32" ht="15.75" thickTop="1" thickBot="1" x14ac:dyDescent="0.25">
      <c r="A208" s="52" t="str">
        <f>[1]CODES!$E1319</f>
        <v>35</v>
      </c>
      <c r="B208" s="52">
        <f>[1]CODES!$A1319</f>
        <v>583</v>
      </c>
      <c r="C208" s="78" t="str">
        <f>IF($AF$3=1,[1]CODES!$B1319,IF($AF$3=2,[1]CODES!$C1319,[1]CODES!$D1319))</f>
        <v>Micronesia, Federated States of</v>
      </c>
      <c r="D208" s="54" t="str">
        <f>IF(AC208="","","(*)")</f>
        <v/>
      </c>
      <c r="E208" s="55" t="s">
        <v>7</v>
      </c>
      <c r="F208" s="55" t="s">
        <v>7</v>
      </c>
      <c r="G208" s="55" t="s">
        <v>7</v>
      </c>
      <c r="H208" s="55" t="s">
        <v>7</v>
      </c>
      <c r="I208" s="55" t="s">
        <v>7</v>
      </c>
      <c r="J208" s="55" t="s">
        <v>7</v>
      </c>
      <c r="K208" s="55" t="s">
        <v>7</v>
      </c>
      <c r="L208" s="55" t="s">
        <v>7</v>
      </c>
      <c r="M208" s="55" t="s">
        <v>7</v>
      </c>
      <c r="N208" s="55" t="s">
        <v>7</v>
      </c>
      <c r="O208" s="55" t="s">
        <v>7</v>
      </c>
      <c r="P208" s="55" t="s">
        <v>7</v>
      </c>
      <c r="Q208" s="55" t="s">
        <v>7</v>
      </c>
      <c r="R208" s="55" t="s">
        <v>7</v>
      </c>
      <c r="S208" s="55" t="s">
        <v>7</v>
      </c>
      <c r="T208" s="55" t="s">
        <v>7</v>
      </c>
      <c r="U208" s="55">
        <v>20</v>
      </c>
      <c r="V208" s="55">
        <v>12</v>
      </c>
      <c r="W208" s="55">
        <v>3</v>
      </c>
      <c r="X208" s="55">
        <v>1</v>
      </c>
      <c r="Y208" s="55">
        <v>5</v>
      </c>
      <c r="Z208" s="55"/>
      <c r="AA208" s="49" t="str">
        <f>IF(N(Z208)=0,"",Z208/Z$8*100)</f>
        <v/>
      </c>
      <c r="AB208" s="49" t="str">
        <f>IF(OR(N(Z208)=0,N(Y208)=0),"",Z208/Y208*100-100)</f>
        <v/>
      </c>
      <c r="AC208" s="51" t="s">
        <v>7</v>
      </c>
      <c r="AD208" s="51" t="s">
        <v>7</v>
      </c>
      <c r="AE208" s="51" t="s">
        <v>7</v>
      </c>
      <c r="AF208" s="77" t="str">
        <f>IF(MAX(V208:Z208)&gt;0,IF(AF$3=1,$B$3,IF(AF$3=2,$C$3,$D$3)),IF(AF$3=1,$E$3,IF(AF$3=2,$F$3,$G$3)))</f>
        <v>DATA</v>
      </c>
    </row>
    <row r="209" spans="1:32" ht="15.75" thickTop="1" thickBot="1" x14ac:dyDescent="0.25">
      <c r="A209" s="52" t="str">
        <f>[1]CODES!$E1320</f>
        <v>35</v>
      </c>
      <c r="B209" s="52">
        <f>[1]CODES!$A1320</f>
        <v>488</v>
      </c>
      <c r="C209" s="78" t="str">
        <f>IF($AF$3=1,[1]CODES!$B1320,IF($AF$3=2,[1]CODES!$C1320,[1]CODES!$D1320))</f>
        <v>Midway Islands</v>
      </c>
      <c r="D209" s="54" t="str">
        <f>IF(AC209="","","(*)")</f>
        <v/>
      </c>
      <c r="E209" s="55" t="s">
        <v>7</v>
      </c>
      <c r="F209" s="55" t="s">
        <v>7</v>
      </c>
      <c r="G209" s="55" t="s">
        <v>7</v>
      </c>
      <c r="H209" s="55" t="s">
        <v>7</v>
      </c>
      <c r="I209" s="55" t="s">
        <v>7</v>
      </c>
      <c r="J209" s="55" t="s">
        <v>7</v>
      </c>
      <c r="K209" s="55" t="s">
        <v>7</v>
      </c>
      <c r="L209" s="55" t="s">
        <v>7</v>
      </c>
      <c r="M209" s="55" t="s">
        <v>7</v>
      </c>
      <c r="N209" s="55" t="s">
        <v>7</v>
      </c>
      <c r="O209" s="55" t="s">
        <v>7</v>
      </c>
      <c r="P209" s="55" t="s">
        <v>7</v>
      </c>
      <c r="Q209" s="55" t="s">
        <v>7</v>
      </c>
      <c r="R209" s="55" t="s">
        <v>7</v>
      </c>
      <c r="S209" s="55" t="s">
        <v>7</v>
      </c>
      <c r="T209" s="55" t="s">
        <v>7</v>
      </c>
      <c r="U209" s="55">
        <v>97</v>
      </c>
      <c r="V209" s="55">
        <v>87</v>
      </c>
      <c r="W209" s="55">
        <v>66</v>
      </c>
      <c r="X209" s="55">
        <v>5</v>
      </c>
      <c r="Y209" s="55">
        <v>9</v>
      </c>
      <c r="Z209" s="55"/>
      <c r="AA209" s="49" t="str">
        <f>IF(N(Z209)=0,"",Z209/Z$8*100)</f>
        <v/>
      </c>
      <c r="AB209" s="49" t="str">
        <f>IF(OR(N(Z209)=0,N(Y209)=0),"",Z209/Y209*100-100)</f>
        <v/>
      </c>
      <c r="AC209" s="51" t="s">
        <v>7</v>
      </c>
      <c r="AD209" s="51" t="s">
        <v>7</v>
      </c>
      <c r="AE209" s="51" t="s">
        <v>7</v>
      </c>
      <c r="AF209" s="77" t="str">
        <f>IF(MAX(V209:Z209)&gt;0,IF(AF$3=1,$B$3,IF(AF$3=2,$C$3,$D$3)),IF(AF$3=1,$E$3,IF(AF$3=2,$F$3,$G$3)))</f>
        <v>DATA</v>
      </c>
    </row>
    <row r="210" spans="1:32" ht="15.75" thickTop="1" thickBot="1" x14ac:dyDescent="0.25">
      <c r="A210" s="52" t="str">
        <f>[1]CODES!$E1321</f>
        <v>35</v>
      </c>
      <c r="B210" s="52">
        <f>[1]CODES!$A1321</f>
        <v>520</v>
      </c>
      <c r="C210" s="78" t="str">
        <f>IF($AF$3=1,[1]CODES!$B1321,IF($AF$3=2,[1]CODES!$C1321,[1]CODES!$D1321))</f>
        <v>Nauru</v>
      </c>
      <c r="D210" s="54" t="str">
        <f>IF(AC210="","","(*)")</f>
        <v/>
      </c>
      <c r="E210" s="55" t="s">
        <v>7</v>
      </c>
      <c r="F210" s="55" t="s">
        <v>7</v>
      </c>
      <c r="G210" s="55" t="s">
        <v>7</v>
      </c>
      <c r="H210" s="55" t="s">
        <v>7</v>
      </c>
      <c r="I210" s="55" t="s">
        <v>7</v>
      </c>
      <c r="J210" s="55" t="s">
        <v>7</v>
      </c>
      <c r="K210" s="55" t="s">
        <v>7</v>
      </c>
      <c r="L210" s="55" t="s">
        <v>7</v>
      </c>
      <c r="M210" s="55" t="s">
        <v>7</v>
      </c>
      <c r="N210" s="55" t="s">
        <v>7</v>
      </c>
      <c r="O210" s="55" t="s">
        <v>7</v>
      </c>
      <c r="P210" s="55" t="s">
        <v>7</v>
      </c>
      <c r="Q210" s="55" t="s">
        <v>7</v>
      </c>
      <c r="R210" s="55" t="s">
        <v>7</v>
      </c>
      <c r="S210" s="55" t="s">
        <v>7</v>
      </c>
      <c r="T210" s="55" t="s">
        <v>7</v>
      </c>
      <c r="U210" s="55" t="s">
        <v>7</v>
      </c>
      <c r="V210" s="55" t="s">
        <v>7</v>
      </c>
      <c r="W210" s="55" t="s">
        <v>7</v>
      </c>
      <c r="X210" s="55"/>
      <c r="Y210" s="55"/>
      <c r="Z210" s="55"/>
      <c r="AA210" s="49" t="str">
        <f>IF(N(Z210)=0,"",Z210/Z$8*100)</f>
        <v/>
      </c>
      <c r="AB210" s="49" t="str">
        <f>IF(OR(N(Z210)=0,N(Y210)=0),"",Z210/Y210*100-100)</f>
        <v/>
      </c>
      <c r="AC210" s="51" t="s">
        <v>7</v>
      </c>
      <c r="AD210" s="51" t="s">
        <v>7</v>
      </c>
      <c r="AE210" s="51" t="s">
        <v>7</v>
      </c>
      <c r="AF210" s="77" t="str">
        <f>IF(MAX(V210:Z210)&gt;0,IF(AF$3=1,$B$3,IF(AF$3=2,$C$3,$D$3)),IF(AF$3=1,$E$3,IF(AF$3=2,$F$3,$G$3)))</f>
        <v>NO DATA</v>
      </c>
    </row>
    <row r="211" spans="1:32" ht="15.75" thickTop="1" thickBot="1" x14ac:dyDescent="0.25">
      <c r="A211" s="52" t="str">
        <f>[1]CODES!$E1322</f>
        <v>35</v>
      </c>
      <c r="B211" s="52">
        <f>[1]CODES!$A1322</f>
        <v>580</v>
      </c>
      <c r="C211" s="78" t="str">
        <f>IF($AF$3=1,[1]CODES!$B1322,IF($AF$3=2,[1]CODES!$C1322,[1]CODES!$D1322))</f>
        <v>Northern Mariana Islands</v>
      </c>
      <c r="D211" s="54" t="str">
        <f>IF(AC211="","","(*)")</f>
        <v/>
      </c>
      <c r="E211" s="55" t="s">
        <v>7</v>
      </c>
      <c r="F211" s="55" t="s">
        <v>7</v>
      </c>
      <c r="G211" s="55" t="s">
        <v>7</v>
      </c>
      <c r="H211" s="55" t="s">
        <v>7</v>
      </c>
      <c r="I211" s="55" t="s">
        <v>7</v>
      </c>
      <c r="J211" s="55" t="s">
        <v>7</v>
      </c>
      <c r="K211" s="55" t="s">
        <v>7</v>
      </c>
      <c r="L211" s="55" t="s">
        <v>7</v>
      </c>
      <c r="M211" s="55" t="s">
        <v>7</v>
      </c>
      <c r="N211" s="55" t="s">
        <v>7</v>
      </c>
      <c r="O211" s="55" t="s">
        <v>7</v>
      </c>
      <c r="P211" s="55" t="s">
        <v>7</v>
      </c>
      <c r="Q211" s="55" t="s">
        <v>7</v>
      </c>
      <c r="R211" s="55" t="s">
        <v>7</v>
      </c>
      <c r="S211" s="55" t="s">
        <v>7</v>
      </c>
      <c r="T211" s="55" t="s">
        <v>7</v>
      </c>
      <c r="U211" s="55">
        <v>44</v>
      </c>
      <c r="V211" s="55">
        <v>51</v>
      </c>
      <c r="W211" s="55">
        <v>51</v>
      </c>
      <c r="X211" s="55">
        <v>10</v>
      </c>
      <c r="Y211" s="55">
        <v>14</v>
      </c>
      <c r="Z211" s="55"/>
      <c r="AA211" s="49" t="str">
        <f>IF(N(Z211)=0,"",Z211/Z$8*100)</f>
        <v/>
      </c>
      <c r="AB211" s="49" t="str">
        <f>IF(OR(N(Z211)=0,N(Y211)=0),"",Z211/Y211*100-100)</f>
        <v/>
      </c>
      <c r="AC211" s="51" t="s">
        <v>7</v>
      </c>
      <c r="AD211" s="51" t="s">
        <v>7</v>
      </c>
      <c r="AE211" s="51" t="s">
        <v>7</v>
      </c>
      <c r="AF211" s="77" t="str">
        <f>IF(MAX(V211:Z211)&gt;0,IF(AF$3=1,$B$3,IF(AF$3=2,$C$3,$D$3)),IF(AF$3=1,$E$3,IF(AF$3=2,$F$3,$G$3)))</f>
        <v>DATA</v>
      </c>
    </row>
    <row r="212" spans="1:32" ht="15.75" thickTop="1" thickBot="1" x14ac:dyDescent="0.25">
      <c r="A212" s="52" t="str">
        <f>[1]CODES!$E1323</f>
        <v>35</v>
      </c>
      <c r="B212" s="52">
        <f>[1]CODES!$A1323</f>
        <v>585</v>
      </c>
      <c r="C212" s="78" t="str">
        <f>IF($AF$3=1,[1]CODES!$B1323,IF($AF$3=2,[1]CODES!$C1323,[1]CODES!$D1323))</f>
        <v>Palau</v>
      </c>
      <c r="D212" s="54" t="str">
        <f>IF(AC212="","","(*)")</f>
        <v/>
      </c>
      <c r="E212" s="55" t="s">
        <v>7</v>
      </c>
      <c r="F212" s="55" t="s">
        <v>7</v>
      </c>
      <c r="G212" s="55" t="s">
        <v>7</v>
      </c>
      <c r="H212" s="55" t="s">
        <v>7</v>
      </c>
      <c r="I212" s="55" t="s">
        <v>7</v>
      </c>
      <c r="J212" s="55" t="s">
        <v>7</v>
      </c>
      <c r="K212" s="55" t="s">
        <v>7</v>
      </c>
      <c r="L212" s="55" t="s">
        <v>7</v>
      </c>
      <c r="M212" s="55" t="s">
        <v>7</v>
      </c>
      <c r="N212" s="55" t="s">
        <v>7</v>
      </c>
      <c r="O212" s="55" t="s">
        <v>7</v>
      </c>
      <c r="P212" s="55" t="s">
        <v>7</v>
      </c>
      <c r="Q212" s="55" t="s">
        <v>7</v>
      </c>
      <c r="R212" s="55" t="s">
        <v>7</v>
      </c>
      <c r="S212" s="55" t="s">
        <v>7</v>
      </c>
      <c r="T212" s="55" t="s">
        <v>7</v>
      </c>
      <c r="U212" s="55">
        <v>51</v>
      </c>
      <c r="V212" s="55">
        <v>10</v>
      </c>
      <c r="W212" s="55">
        <v>19</v>
      </c>
      <c r="X212" s="55">
        <v>10</v>
      </c>
      <c r="Y212" s="55">
        <v>12</v>
      </c>
      <c r="Z212" s="55"/>
      <c r="AA212" s="49" t="str">
        <f>IF(N(Z212)=0,"",Z212/Z$8*100)</f>
        <v/>
      </c>
      <c r="AB212" s="49" t="str">
        <f>IF(OR(N(Z212)=0,N(Y212)=0),"",Z212/Y212*100-100)</f>
        <v/>
      </c>
      <c r="AC212" s="51" t="s">
        <v>7</v>
      </c>
      <c r="AD212" s="51" t="s">
        <v>7</v>
      </c>
      <c r="AE212" s="51" t="s">
        <v>7</v>
      </c>
      <c r="AF212" s="77" t="str">
        <f>IF(MAX(V212:Z212)&gt;0,IF(AF$3=1,$B$3,IF(AF$3=2,$C$3,$D$3)),IF(AF$3=1,$E$3,IF(AF$3=2,$F$3,$G$3)))</f>
        <v>DATA</v>
      </c>
    </row>
    <row r="213" spans="1:32" ht="15.75" thickTop="1" thickBot="1" x14ac:dyDescent="0.25">
      <c r="A213" s="52" t="str">
        <f>[1]CODES!$E1324</f>
        <v>35</v>
      </c>
      <c r="B213" s="52">
        <f>[1]CODES!$A1324</f>
        <v>588</v>
      </c>
      <c r="C213" s="78" t="str">
        <f>IF($AF$3=1,[1]CODES!$B1324,IF($AF$3=2,[1]CODES!$C1324,[1]CODES!$D1324))</f>
        <v>Pohnpei State</v>
      </c>
      <c r="D213" s="54" t="str">
        <f>IF(AC213="","","(*)")</f>
        <v/>
      </c>
      <c r="E213" s="55" t="s">
        <v>7</v>
      </c>
      <c r="F213" s="55" t="s">
        <v>7</v>
      </c>
      <c r="G213" s="55" t="s">
        <v>7</v>
      </c>
      <c r="H213" s="55" t="s">
        <v>7</v>
      </c>
      <c r="I213" s="55" t="s">
        <v>7</v>
      </c>
      <c r="J213" s="55" t="s">
        <v>7</v>
      </c>
      <c r="K213" s="55" t="s">
        <v>7</v>
      </c>
      <c r="L213" s="55" t="s">
        <v>7</v>
      </c>
      <c r="M213" s="55" t="s">
        <v>7</v>
      </c>
      <c r="N213" s="55" t="s">
        <v>7</v>
      </c>
      <c r="O213" s="55" t="s">
        <v>7</v>
      </c>
      <c r="P213" s="55" t="s">
        <v>7</v>
      </c>
      <c r="Q213" s="55" t="s">
        <v>7</v>
      </c>
      <c r="R213" s="55" t="s">
        <v>7</v>
      </c>
      <c r="S213" s="55" t="s">
        <v>7</v>
      </c>
      <c r="T213" s="55" t="s">
        <v>7</v>
      </c>
      <c r="U213" s="55"/>
      <c r="V213" s="55"/>
      <c r="W213" s="55" t="s">
        <v>7</v>
      </c>
      <c r="X213" s="55"/>
      <c r="Y213" s="55"/>
      <c r="Z213" s="55"/>
      <c r="AA213" s="49" t="str">
        <f>IF(N(Z213)=0,"",Z213/Z$8*100)</f>
        <v/>
      </c>
      <c r="AB213" s="49" t="str">
        <f>IF(OR(N(Z213)=0,N(Y213)=0),"",Z213/Y213*100-100)</f>
        <v/>
      </c>
      <c r="AC213" s="51" t="s">
        <v>7</v>
      </c>
      <c r="AD213" s="51" t="s">
        <v>7</v>
      </c>
      <c r="AE213" s="51" t="s">
        <v>7</v>
      </c>
      <c r="AF213" s="77" t="str">
        <f>IF(MAX(V213:Z213)&gt;0,IF(AF$3=1,$B$3,IF(AF$3=2,$C$3,$D$3)),IF(AF$3=1,$E$3,IF(AF$3=2,$F$3,$G$3)))</f>
        <v>NO DATA</v>
      </c>
    </row>
    <row r="214" spans="1:32" ht="15.75" thickTop="1" thickBot="1" x14ac:dyDescent="0.25">
      <c r="A214" s="52" t="str">
        <f>[1]CODES!$E1325</f>
        <v>35</v>
      </c>
      <c r="B214" s="52">
        <f>[1]CODES!$A1325</f>
        <v>589</v>
      </c>
      <c r="C214" s="78" t="str">
        <f>IF($AF$3=1,[1]CODES!$B1325,IF($AF$3=2,[1]CODES!$C1325,[1]CODES!$D1325))</f>
        <v>Truk State</v>
      </c>
      <c r="D214" s="54" t="str">
        <f>IF(AC214="","","(*)")</f>
        <v/>
      </c>
      <c r="E214" s="55" t="s">
        <v>7</v>
      </c>
      <c r="F214" s="55" t="s">
        <v>7</v>
      </c>
      <c r="G214" s="55" t="s">
        <v>7</v>
      </c>
      <c r="H214" s="55" t="s">
        <v>7</v>
      </c>
      <c r="I214" s="55" t="s">
        <v>7</v>
      </c>
      <c r="J214" s="55" t="s">
        <v>7</v>
      </c>
      <c r="K214" s="55" t="s">
        <v>7</v>
      </c>
      <c r="L214" s="55" t="s">
        <v>7</v>
      </c>
      <c r="M214" s="55" t="s">
        <v>7</v>
      </c>
      <c r="N214" s="55" t="s">
        <v>7</v>
      </c>
      <c r="O214" s="55" t="s">
        <v>7</v>
      </c>
      <c r="P214" s="55" t="s">
        <v>7</v>
      </c>
      <c r="Q214" s="55" t="s">
        <v>7</v>
      </c>
      <c r="R214" s="55" t="s">
        <v>7</v>
      </c>
      <c r="S214" s="55" t="s">
        <v>7</v>
      </c>
      <c r="T214" s="55" t="s">
        <v>7</v>
      </c>
      <c r="U214" s="55"/>
      <c r="V214" s="55"/>
      <c r="W214" s="55" t="s">
        <v>7</v>
      </c>
      <c r="X214" s="55"/>
      <c r="Y214" s="55"/>
      <c r="Z214" s="55"/>
      <c r="AA214" s="49" t="str">
        <f>IF(N(Z214)=0,"",Z214/Z$8*100)</f>
        <v/>
      </c>
      <c r="AB214" s="49" t="str">
        <f>IF(OR(N(Z214)=0,N(Y214)=0),"",Z214/Y214*100-100)</f>
        <v/>
      </c>
      <c r="AC214" s="51" t="s">
        <v>7</v>
      </c>
      <c r="AD214" s="51" t="s">
        <v>7</v>
      </c>
      <c r="AE214" s="51" t="s">
        <v>7</v>
      </c>
      <c r="AF214" s="77" t="str">
        <f>IF(MAX(V214:Z214)&gt;0,IF(AF$3=1,$B$3,IF(AF$3=2,$C$3,$D$3)),IF(AF$3=1,$E$3,IF(AF$3=2,$F$3,$G$3)))</f>
        <v>NO DATA</v>
      </c>
    </row>
    <row r="215" spans="1:32" ht="15.75" thickTop="1" thickBot="1" x14ac:dyDescent="0.25">
      <c r="A215" s="52" t="str">
        <f>[1]CODES!$E1326</f>
        <v>35</v>
      </c>
      <c r="B215" s="52">
        <f>[1]CODES!$A1326</f>
        <v>872</v>
      </c>
      <c r="C215" s="78" t="str">
        <f>IF($AF$3=1,[1]CODES!$B1326,IF($AF$3=2,[1]CODES!$C1326,[1]CODES!$D1326))</f>
        <v>Wake Island</v>
      </c>
      <c r="D215" s="54" t="str">
        <f>IF(AC215="","","(*)")</f>
        <v/>
      </c>
      <c r="E215" s="55" t="s">
        <v>7</v>
      </c>
      <c r="F215" s="55" t="s">
        <v>7</v>
      </c>
      <c r="G215" s="55" t="s">
        <v>7</v>
      </c>
      <c r="H215" s="55" t="s">
        <v>7</v>
      </c>
      <c r="I215" s="55" t="s">
        <v>7</v>
      </c>
      <c r="J215" s="55" t="s">
        <v>7</v>
      </c>
      <c r="K215" s="55" t="s">
        <v>7</v>
      </c>
      <c r="L215" s="55" t="s">
        <v>7</v>
      </c>
      <c r="M215" s="55" t="s">
        <v>7</v>
      </c>
      <c r="N215" s="55" t="s">
        <v>7</v>
      </c>
      <c r="O215" s="55" t="s">
        <v>7</v>
      </c>
      <c r="P215" s="55" t="s">
        <v>7</v>
      </c>
      <c r="Q215" s="55" t="s">
        <v>7</v>
      </c>
      <c r="R215" s="55" t="s">
        <v>7</v>
      </c>
      <c r="S215" s="55" t="s">
        <v>7</v>
      </c>
      <c r="T215" s="55" t="s">
        <v>7</v>
      </c>
      <c r="U215" s="55">
        <v>10</v>
      </c>
      <c r="V215" s="55">
        <v>95</v>
      </c>
      <c r="W215" s="55">
        <v>56</v>
      </c>
      <c r="X215" s="55">
        <v>20</v>
      </c>
      <c r="Y215" s="55">
        <v>26</v>
      </c>
      <c r="Z215" s="55"/>
      <c r="AA215" s="49" t="str">
        <f>IF(N(Z215)=0,"",Z215/Z$8*100)</f>
        <v/>
      </c>
      <c r="AB215" s="49" t="str">
        <f>IF(OR(N(Z215)=0,N(Y215)=0),"",Z215/Y215*100-100)</f>
        <v/>
      </c>
      <c r="AC215" s="51" t="s">
        <v>7</v>
      </c>
      <c r="AD215" s="51" t="s">
        <v>7</v>
      </c>
      <c r="AE215" s="51" t="s">
        <v>7</v>
      </c>
      <c r="AF215" s="77" t="str">
        <f>IF(MAX(V215:Z215)&gt;0,IF(AF$3=1,$B$3,IF(AF$3=2,$C$3,$D$3)),IF(AF$3=1,$E$3,IF(AF$3=2,$F$3,$G$3)))</f>
        <v>DATA</v>
      </c>
    </row>
    <row r="216" spans="1:32" ht="15.75" thickTop="1" thickBot="1" x14ac:dyDescent="0.25">
      <c r="A216" s="52" t="str">
        <f>[1]CODES!$E1327</f>
        <v>35</v>
      </c>
      <c r="B216" s="52">
        <f>[1]CODES!$A1327</f>
        <v>590</v>
      </c>
      <c r="C216" s="78" t="str">
        <f>IF($AF$3=1,[1]CODES!$B1327,IF($AF$3=2,[1]CODES!$C1327,[1]CODES!$D1327))</f>
        <v>Yap State</v>
      </c>
      <c r="D216" s="54" t="str">
        <f>IF(AC216="","","(*)")</f>
        <v/>
      </c>
      <c r="E216" s="55" t="s">
        <v>7</v>
      </c>
      <c r="F216" s="55" t="s">
        <v>7</v>
      </c>
      <c r="G216" s="55" t="s">
        <v>7</v>
      </c>
      <c r="H216" s="55" t="s">
        <v>7</v>
      </c>
      <c r="I216" s="55" t="s">
        <v>7</v>
      </c>
      <c r="J216" s="55" t="s">
        <v>7</v>
      </c>
      <c r="K216" s="55" t="s">
        <v>7</v>
      </c>
      <c r="L216" s="55" t="s">
        <v>7</v>
      </c>
      <c r="M216" s="55" t="s">
        <v>7</v>
      </c>
      <c r="N216" s="55" t="s">
        <v>7</v>
      </c>
      <c r="O216" s="55" t="s">
        <v>7</v>
      </c>
      <c r="P216" s="55" t="s">
        <v>7</v>
      </c>
      <c r="Q216" s="55" t="s">
        <v>7</v>
      </c>
      <c r="R216" s="55" t="s">
        <v>7</v>
      </c>
      <c r="S216" s="55" t="s">
        <v>7</v>
      </c>
      <c r="T216" s="55" t="s">
        <v>7</v>
      </c>
      <c r="U216" s="55" t="s">
        <v>7</v>
      </c>
      <c r="V216" s="55" t="s">
        <v>7</v>
      </c>
      <c r="W216" s="55" t="s">
        <v>7</v>
      </c>
      <c r="X216" s="55"/>
      <c r="Y216" s="55"/>
      <c r="Z216" s="55"/>
      <c r="AA216" s="49" t="str">
        <f>IF(N(Z216)=0,"",Z216/Z$8*100)</f>
        <v/>
      </c>
      <c r="AB216" s="49" t="str">
        <f>IF(OR(N(Z216)=0,N(Y216)=0),"",Z216/Y216*100-100)</f>
        <v/>
      </c>
      <c r="AC216" s="51" t="s">
        <v>7</v>
      </c>
      <c r="AD216" s="51" t="s">
        <v>7</v>
      </c>
      <c r="AE216" s="51" t="s">
        <v>7</v>
      </c>
      <c r="AF216" s="77" t="str">
        <f>IF(MAX(V216:Z216)&gt;0,IF(AF$3=1,$B$3,IF(AF$3=2,$C$3,$D$3)),IF(AF$3=1,$E$3,IF(AF$3=2,$F$3,$G$3)))</f>
        <v>NO DATA</v>
      </c>
    </row>
    <row r="217" spans="1:32" ht="15.75" thickTop="1" thickBot="1" x14ac:dyDescent="0.25">
      <c r="A217" s="52" t="str">
        <f>[1]CODES!$E1328</f>
        <v>35</v>
      </c>
      <c r="B217" s="52">
        <f>[1]CODES!$A1328</f>
        <v>977</v>
      </c>
      <c r="C217" s="78" t="str">
        <f>IF($AF$3=1,[1]CODES!$B1328,IF($AF$3=2,[1]CODES!$C1328,[1]CODES!$D1328))</f>
        <v>Other countries of Micronesia</v>
      </c>
      <c r="D217" s="54" t="str">
        <f>IF(AC217="","","(*)")</f>
        <v/>
      </c>
      <c r="E217" s="55" t="s">
        <v>7</v>
      </c>
      <c r="F217" s="55" t="s">
        <v>7</v>
      </c>
      <c r="G217" s="55" t="s">
        <v>7</v>
      </c>
      <c r="H217" s="55" t="s">
        <v>7</v>
      </c>
      <c r="I217" s="55" t="s">
        <v>7</v>
      </c>
      <c r="J217" s="55" t="s">
        <v>7</v>
      </c>
      <c r="K217" s="55" t="s">
        <v>7</v>
      </c>
      <c r="L217" s="55" t="s">
        <v>7</v>
      </c>
      <c r="M217" s="55" t="s">
        <v>7</v>
      </c>
      <c r="N217" s="55" t="s">
        <v>7</v>
      </c>
      <c r="O217" s="55" t="s">
        <v>7</v>
      </c>
      <c r="P217" s="55" t="s">
        <v>7</v>
      </c>
      <c r="Q217" s="55" t="s">
        <v>7</v>
      </c>
      <c r="R217" s="55" t="s">
        <v>7</v>
      </c>
      <c r="S217" s="55" t="s">
        <v>7</v>
      </c>
      <c r="T217" s="55" t="s">
        <v>7</v>
      </c>
      <c r="U217" s="55" t="s">
        <v>7</v>
      </c>
      <c r="V217" s="55" t="s">
        <v>7</v>
      </c>
      <c r="W217" s="55" t="s">
        <v>7</v>
      </c>
      <c r="X217" s="55"/>
      <c r="Y217" s="55"/>
      <c r="Z217" s="55"/>
      <c r="AA217" s="49" t="str">
        <f>IF(N(Z217)=0,"",Z217/Z$8*100)</f>
        <v/>
      </c>
      <c r="AB217" s="49" t="str">
        <f>IF(OR(N(Z217)=0,N(Y217)=0),"",Z217/Y217*100-100)</f>
        <v/>
      </c>
      <c r="AC217" s="51" t="s">
        <v>7</v>
      </c>
      <c r="AD217" s="51" t="s">
        <v>7</v>
      </c>
      <c r="AE217" s="51" t="s">
        <v>7</v>
      </c>
      <c r="AF217" s="77" t="str">
        <f>IF(MAX(V217:Z217)&gt;0,IF(AF$3=1,$B$3,IF(AF$3=2,$C$3,$D$3)),IF(AF$3=1,$E$3,IF(AF$3=2,$F$3,$G$3)))</f>
        <v>NO DATA</v>
      </c>
    </row>
    <row r="218" spans="1:32" ht="15.75" thickTop="1" thickBot="1" x14ac:dyDescent="0.25">
      <c r="A218" s="52" t="str">
        <f>[1]CODES!$E1329</f>
        <v>35</v>
      </c>
      <c r="B218" s="52">
        <f>[1]CODES!$A1329</f>
        <v>978</v>
      </c>
      <c r="C218" s="78" t="str">
        <f>IF($AF$3=1,[1]CODES!$B1329,IF($AF$3=2,[1]CODES!$C1329,[1]CODES!$D1329))</f>
        <v>All countries of Micronesia</v>
      </c>
      <c r="D218" s="54" t="str">
        <f>IF(AC218="","","(*)")</f>
        <v/>
      </c>
      <c r="E218" s="55" t="s">
        <v>7</v>
      </c>
      <c r="F218" s="55" t="s">
        <v>7</v>
      </c>
      <c r="G218" s="55" t="s">
        <v>7</v>
      </c>
      <c r="H218" s="55" t="s">
        <v>7</v>
      </c>
      <c r="I218" s="55" t="s">
        <v>7</v>
      </c>
      <c r="J218" s="55" t="s">
        <v>7</v>
      </c>
      <c r="K218" s="55" t="s">
        <v>7</v>
      </c>
      <c r="L218" s="55" t="s">
        <v>7</v>
      </c>
      <c r="M218" s="55" t="s">
        <v>7</v>
      </c>
      <c r="N218" s="55" t="s">
        <v>7</v>
      </c>
      <c r="O218" s="55" t="s">
        <v>7</v>
      </c>
      <c r="P218" s="55" t="s">
        <v>7</v>
      </c>
      <c r="Q218" s="55" t="s">
        <v>7</v>
      </c>
      <c r="R218" s="55" t="s">
        <v>7</v>
      </c>
      <c r="S218" s="55" t="s">
        <v>7</v>
      </c>
      <c r="T218" s="55" t="s">
        <v>7</v>
      </c>
      <c r="U218" s="55" t="s">
        <v>7</v>
      </c>
      <c r="V218" s="55" t="s">
        <v>7</v>
      </c>
      <c r="W218" s="55" t="s">
        <v>7</v>
      </c>
      <c r="X218" s="55"/>
      <c r="Y218" s="55"/>
      <c r="Z218" s="55"/>
      <c r="AA218" s="49" t="str">
        <f>IF(N(Z218)=0,"",Z218/Z$8*100)</f>
        <v/>
      </c>
      <c r="AB218" s="49" t="str">
        <f>IF(OR(N(Z218)=0,N(Y218)=0),"",Z218/Y218*100-100)</f>
        <v/>
      </c>
      <c r="AC218" s="51" t="s">
        <v>7</v>
      </c>
      <c r="AD218" s="51" t="s">
        <v>7</v>
      </c>
      <c r="AE218" s="51" t="s">
        <v>7</v>
      </c>
      <c r="AF218" s="77" t="str">
        <f>IF(MAX(V218:Z218)&gt;0,IF(AF$3=1,$B$3,IF(AF$3=2,$C$3,$D$3)),IF(AF$3=1,$E$3,IF(AF$3=2,$F$3,$G$3)))</f>
        <v>NO DATA</v>
      </c>
    </row>
    <row r="219" spans="1:32" ht="16.5" thickTop="1" thickBot="1" x14ac:dyDescent="0.25">
      <c r="A219" s="38" t="str">
        <f>[1]CODES!$E1330</f>
        <v>36</v>
      </c>
      <c r="B219" s="38">
        <f>[1]CODES!$A1330</f>
        <v>36000</v>
      </c>
      <c r="C219" s="82" t="str">
        <f>IF($AF$3=1,[1]CODES!$B1330,IF($AF$3=2,[1]CODES!$C1330,[1]CODES!$D1330))</f>
        <v>POLYNESIA</v>
      </c>
      <c r="D219" s="40" t="str">
        <f>IF(AC219="","","(*)")</f>
        <v/>
      </c>
      <c r="E219" s="85">
        <f>SUM(E220:E231)</f>
        <v>0</v>
      </c>
      <c r="F219" s="85">
        <f>SUM(F220:F231)</f>
        <v>0</v>
      </c>
      <c r="G219" s="85">
        <f>SUM(G220:G231)</f>
        <v>0</v>
      </c>
      <c r="H219" s="85">
        <f>SUM(H220:H231)</f>
        <v>0</v>
      </c>
      <c r="I219" s="85">
        <f>SUM(I220:I231)</f>
        <v>0</v>
      </c>
      <c r="J219" s="85">
        <f>SUM(J220:J231)</f>
        <v>0</v>
      </c>
      <c r="K219" s="85">
        <f>SUM(K220:K231)</f>
        <v>0</v>
      </c>
      <c r="L219" s="85">
        <f>SUM(L220:L231)</f>
        <v>0</v>
      </c>
      <c r="M219" s="85">
        <f>SUM(M220:M231)</f>
        <v>0</v>
      </c>
      <c r="N219" s="85">
        <f>SUM(N220:N231)</f>
        <v>0</v>
      </c>
      <c r="O219" s="85">
        <f>SUM(O220:O231)</f>
        <v>0</v>
      </c>
      <c r="P219" s="85">
        <f>SUM(P220:P231)</f>
        <v>0</v>
      </c>
      <c r="Q219" s="85">
        <f>SUM(Q220:Q231)</f>
        <v>0</v>
      </c>
      <c r="R219" s="85">
        <f>SUM(R220:R231)</f>
        <v>0</v>
      </c>
      <c r="S219" s="85">
        <f>SUM(S220:S231)</f>
        <v>0</v>
      </c>
      <c r="T219" s="85">
        <f>SUM(T220:T231)</f>
        <v>0</v>
      </c>
      <c r="U219" s="85">
        <f>SUM(U220:U231)</f>
        <v>192</v>
      </c>
      <c r="V219" s="85">
        <f>SUM(V220:V231)</f>
        <v>1472</v>
      </c>
      <c r="W219" s="85">
        <f>SUM(W220:W231)</f>
        <v>1531</v>
      </c>
      <c r="X219" s="85">
        <f>SUM(X220:X231)</f>
        <v>770</v>
      </c>
      <c r="Y219" s="85">
        <f>SUM(Y220:Y231)</f>
        <v>88</v>
      </c>
      <c r="Z219" s="85">
        <f>SUM(Z220:Z231)</f>
        <v>0</v>
      </c>
      <c r="AA219" s="84" t="str">
        <f>IF(N(Z219)=0,"",Z219/Z$8*100)</f>
        <v/>
      </c>
      <c r="AB219" s="84" t="str">
        <f>IF(OR(N(Z219)=0,N(Y219)=0),"",Z219/Y219*100-100)</f>
        <v/>
      </c>
      <c r="AC219" s="83" t="s">
        <v>7</v>
      </c>
      <c r="AD219" s="83" t="s">
        <v>7</v>
      </c>
      <c r="AE219" s="83" t="s">
        <v>7</v>
      </c>
      <c r="AF219" s="77" t="str">
        <f>IF(MAX(V219:Z219)&gt;0,IF(AF$3=1,$B$3,IF(AF$3=2,$C$3,$D$3)),IF(AF$3=1,$E$3,IF(AF$3=2,$F$3,$G$3)))</f>
        <v>DATA</v>
      </c>
    </row>
    <row r="220" spans="1:32" ht="15.75" thickTop="1" thickBot="1" x14ac:dyDescent="0.25">
      <c r="A220" s="52" t="str">
        <f>[1]CODES!$E1331</f>
        <v>36</v>
      </c>
      <c r="B220" s="52">
        <f>[1]CODES!$A1331</f>
        <v>16</v>
      </c>
      <c r="C220" s="78" t="str">
        <f>IF($AF$3=1,[1]CODES!$B1331,IF($AF$3=2,[1]CODES!$C1331,[1]CODES!$D1331))</f>
        <v>American Samoa</v>
      </c>
      <c r="D220" s="54" t="str">
        <f>IF(AC220="","","(*)")</f>
        <v/>
      </c>
      <c r="E220" s="55" t="s">
        <v>7</v>
      </c>
      <c r="F220" s="55" t="s">
        <v>7</v>
      </c>
      <c r="G220" s="55" t="s">
        <v>7</v>
      </c>
      <c r="H220" s="55" t="s">
        <v>7</v>
      </c>
      <c r="I220" s="55" t="s">
        <v>7</v>
      </c>
      <c r="J220" s="55" t="s">
        <v>7</v>
      </c>
      <c r="K220" s="55" t="s">
        <v>7</v>
      </c>
      <c r="L220" s="55" t="s">
        <v>7</v>
      </c>
      <c r="M220" s="55" t="s">
        <v>7</v>
      </c>
      <c r="N220" s="55" t="s">
        <v>7</v>
      </c>
      <c r="O220" s="55" t="s">
        <v>7</v>
      </c>
      <c r="P220" s="55" t="s">
        <v>7</v>
      </c>
      <c r="Q220" s="55" t="s">
        <v>7</v>
      </c>
      <c r="R220" s="55" t="s">
        <v>7</v>
      </c>
      <c r="S220" s="55" t="s">
        <v>7</v>
      </c>
      <c r="T220" s="55" t="s">
        <v>7</v>
      </c>
      <c r="U220" s="55" t="s">
        <v>7</v>
      </c>
      <c r="V220" s="55">
        <v>1</v>
      </c>
      <c r="W220" s="55" t="s">
        <v>7</v>
      </c>
      <c r="X220" s="55">
        <v>1</v>
      </c>
      <c r="Y220" s="55">
        <v>2</v>
      </c>
      <c r="Z220" s="55"/>
      <c r="AA220" s="49" t="str">
        <f>IF(N(Z220)=0,"",Z220/Z$8*100)</f>
        <v/>
      </c>
      <c r="AB220" s="49" t="str">
        <f>IF(OR(N(Z220)=0,N(Y220)=0),"",Z220/Y220*100-100)</f>
        <v/>
      </c>
      <c r="AC220" s="51" t="s">
        <v>7</v>
      </c>
      <c r="AD220" s="51" t="s">
        <v>7</v>
      </c>
      <c r="AE220" s="51" t="s">
        <v>7</v>
      </c>
      <c r="AF220" s="77" t="str">
        <f>IF(MAX(V220:Z220)&gt;0,IF(AF$3=1,$B$3,IF(AF$3=2,$C$3,$D$3)),IF(AF$3=1,$E$3,IF(AF$3=2,$F$3,$G$3)))</f>
        <v>DATA</v>
      </c>
    </row>
    <row r="221" spans="1:32" ht="15.75" thickTop="1" thickBot="1" x14ac:dyDescent="0.25">
      <c r="A221" s="52" t="str">
        <f>[1]CODES!$E1332</f>
        <v>36</v>
      </c>
      <c r="B221" s="52">
        <f>[1]CODES!$A1332</f>
        <v>184</v>
      </c>
      <c r="C221" s="78" t="str">
        <f>IF($AF$3=1,[1]CODES!$B1332,IF($AF$3=2,[1]CODES!$C1332,[1]CODES!$D1332))</f>
        <v>Cook Islands</v>
      </c>
      <c r="D221" s="54" t="str">
        <f>IF(AC221="","","(*)")</f>
        <v/>
      </c>
      <c r="E221" s="55" t="s">
        <v>7</v>
      </c>
      <c r="F221" s="55" t="s">
        <v>7</v>
      </c>
      <c r="G221" s="55" t="s">
        <v>7</v>
      </c>
      <c r="H221" s="55" t="s">
        <v>7</v>
      </c>
      <c r="I221" s="55" t="s">
        <v>7</v>
      </c>
      <c r="J221" s="55" t="s">
        <v>7</v>
      </c>
      <c r="K221" s="55" t="s">
        <v>7</v>
      </c>
      <c r="L221" s="55" t="s">
        <v>7</v>
      </c>
      <c r="M221" s="55" t="s">
        <v>7</v>
      </c>
      <c r="N221" s="55" t="s">
        <v>7</v>
      </c>
      <c r="O221" s="55" t="s">
        <v>7</v>
      </c>
      <c r="P221" s="55" t="s">
        <v>7</v>
      </c>
      <c r="Q221" s="55" t="s">
        <v>7</v>
      </c>
      <c r="R221" s="55" t="s">
        <v>7</v>
      </c>
      <c r="S221" s="55" t="s">
        <v>7</v>
      </c>
      <c r="T221" s="55" t="s">
        <v>7</v>
      </c>
      <c r="U221" s="55">
        <v>23</v>
      </c>
      <c r="V221" s="55">
        <v>7</v>
      </c>
      <c r="W221" s="55">
        <v>6</v>
      </c>
      <c r="X221" s="55">
        <v>5</v>
      </c>
      <c r="Y221" s="55">
        <v>4</v>
      </c>
      <c r="Z221" s="55"/>
      <c r="AA221" s="49" t="str">
        <f>IF(N(Z221)=0,"",Z221/Z$8*100)</f>
        <v/>
      </c>
      <c r="AB221" s="49" t="str">
        <f>IF(OR(N(Z221)=0,N(Y221)=0),"",Z221/Y221*100-100)</f>
        <v/>
      </c>
      <c r="AC221" s="51" t="s">
        <v>7</v>
      </c>
      <c r="AD221" s="51" t="s">
        <v>7</v>
      </c>
      <c r="AE221" s="51" t="s">
        <v>7</v>
      </c>
      <c r="AF221" s="77" t="str">
        <f>IF(MAX(V221:Z221)&gt;0,IF(AF$3=1,$B$3,IF(AF$3=2,$C$3,$D$3)),IF(AF$3=1,$E$3,IF(AF$3=2,$F$3,$G$3)))</f>
        <v>DATA</v>
      </c>
    </row>
    <row r="222" spans="1:32" ht="15.75" thickTop="1" thickBot="1" x14ac:dyDescent="0.25">
      <c r="A222" s="52" t="str">
        <f>[1]CODES!$E1333</f>
        <v>36</v>
      </c>
      <c r="B222" s="52">
        <f>[1]CODES!$A1333</f>
        <v>258</v>
      </c>
      <c r="C222" s="78" t="str">
        <f>IF($AF$3=1,[1]CODES!$B1333,IF($AF$3=2,[1]CODES!$C1333,[1]CODES!$D1333))</f>
        <v>French Polynesia</v>
      </c>
      <c r="D222" s="54" t="str">
        <f>IF(AC222="","","(*)")</f>
        <v/>
      </c>
      <c r="E222" s="55" t="s">
        <v>7</v>
      </c>
      <c r="F222" s="55" t="s">
        <v>7</v>
      </c>
      <c r="G222" s="55" t="s">
        <v>7</v>
      </c>
      <c r="H222" s="55" t="s">
        <v>7</v>
      </c>
      <c r="I222" s="55" t="s">
        <v>7</v>
      </c>
      <c r="J222" s="55" t="s">
        <v>7</v>
      </c>
      <c r="K222" s="55" t="s">
        <v>7</v>
      </c>
      <c r="L222" s="55" t="s">
        <v>7</v>
      </c>
      <c r="M222" s="55" t="s">
        <v>7</v>
      </c>
      <c r="N222" s="55" t="s">
        <v>7</v>
      </c>
      <c r="O222" s="55" t="s">
        <v>7</v>
      </c>
      <c r="P222" s="55" t="s">
        <v>7</v>
      </c>
      <c r="Q222" s="55" t="s">
        <v>7</v>
      </c>
      <c r="R222" s="55" t="s">
        <v>7</v>
      </c>
      <c r="S222" s="55" t="s">
        <v>7</v>
      </c>
      <c r="T222" s="55" t="s">
        <v>7</v>
      </c>
      <c r="U222" s="55">
        <v>157</v>
      </c>
      <c r="V222" s="55">
        <v>1370</v>
      </c>
      <c r="W222" s="55">
        <v>1461</v>
      </c>
      <c r="X222" s="55">
        <v>707</v>
      </c>
      <c r="Y222" s="55">
        <v>29</v>
      </c>
      <c r="Z222" s="55"/>
      <c r="AA222" s="49" t="str">
        <f>IF(N(Z222)=0,"",Z222/Z$8*100)</f>
        <v/>
      </c>
      <c r="AB222" s="49" t="str">
        <f>IF(OR(N(Z222)=0,N(Y222)=0),"",Z222/Y222*100-100)</f>
        <v/>
      </c>
      <c r="AC222" s="51" t="s">
        <v>7</v>
      </c>
      <c r="AD222" s="51" t="s">
        <v>7</v>
      </c>
      <c r="AE222" s="51" t="s">
        <v>7</v>
      </c>
      <c r="AF222" s="77" t="str">
        <f>IF(MAX(V222:Z222)&gt;0,IF(AF$3=1,$B$3,IF(AF$3=2,$C$3,$D$3)),IF(AF$3=1,$E$3,IF(AF$3=2,$F$3,$G$3)))</f>
        <v>DATA</v>
      </c>
    </row>
    <row r="223" spans="1:32" ht="15.75" thickTop="1" thickBot="1" x14ac:dyDescent="0.25">
      <c r="A223" s="52" t="str">
        <f>[1]CODES!$E1334</f>
        <v>36</v>
      </c>
      <c r="B223" s="52">
        <f>[1]CODES!$A1334</f>
        <v>570</v>
      </c>
      <c r="C223" s="78" t="str">
        <f>IF($AF$3=1,[1]CODES!$B1334,IF($AF$3=2,[1]CODES!$C1334,[1]CODES!$D1334))</f>
        <v>Niue</v>
      </c>
      <c r="D223" s="54" t="str">
        <f>IF(AC223="","","(*)")</f>
        <v/>
      </c>
      <c r="E223" s="55" t="s">
        <v>7</v>
      </c>
      <c r="F223" s="55" t="s">
        <v>7</v>
      </c>
      <c r="G223" s="55" t="s">
        <v>7</v>
      </c>
      <c r="H223" s="55" t="s">
        <v>7</v>
      </c>
      <c r="I223" s="55" t="s">
        <v>7</v>
      </c>
      <c r="J223" s="55" t="s">
        <v>7</v>
      </c>
      <c r="K223" s="55" t="s">
        <v>7</v>
      </c>
      <c r="L223" s="55" t="s">
        <v>7</v>
      </c>
      <c r="M223" s="55" t="s">
        <v>7</v>
      </c>
      <c r="N223" s="55" t="s">
        <v>7</v>
      </c>
      <c r="O223" s="55" t="s">
        <v>7</v>
      </c>
      <c r="P223" s="55" t="s">
        <v>7</v>
      </c>
      <c r="Q223" s="55" t="s">
        <v>7</v>
      </c>
      <c r="R223" s="55" t="s">
        <v>7</v>
      </c>
      <c r="S223" s="55" t="s">
        <v>7</v>
      </c>
      <c r="T223" s="55" t="s">
        <v>7</v>
      </c>
      <c r="U223" s="55" t="s">
        <v>7</v>
      </c>
      <c r="V223" s="55">
        <v>2</v>
      </c>
      <c r="W223" s="55" t="s">
        <v>7</v>
      </c>
      <c r="X223" s="55"/>
      <c r="Y223" s="55"/>
      <c r="Z223" s="55"/>
      <c r="AA223" s="49" t="str">
        <f>IF(N(Z223)=0,"",Z223/Z$8*100)</f>
        <v/>
      </c>
      <c r="AB223" s="49" t="str">
        <f>IF(OR(N(Z223)=0,N(Y223)=0),"",Z223/Y223*100-100)</f>
        <v/>
      </c>
      <c r="AC223" s="51" t="s">
        <v>7</v>
      </c>
      <c r="AD223" s="51" t="s">
        <v>7</v>
      </c>
      <c r="AE223" s="51" t="s">
        <v>7</v>
      </c>
      <c r="AF223" s="77" t="str">
        <f>IF(MAX(V223:Z223)&gt;0,IF(AF$3=1,$B$3,IF(AF$3=2,$C$3,$D$3)),IF(AF$3=1,$E$3,IF(AF$3=2,$F$3,$G$3)))</f>
        <v>DATA</v>
      </c>
    </row>
    <row r="224" spans="1:32" ht="15.75" thickTop="1" thickBot="1" x14ac:dyDescent="0.25">
      <c r="A224" s="52" t="str">
        <f>[1]CODES!$E1335</f>
        <v>36</v>
      </c>
      <c r="B224" s="52">
        <f>[1]CODES!$A1335</f>
        <v>612</v>
      </c>
      <c r="C224" s="78" t="str">
        <f>IF($AF$3=1,[1]CODES!$B1335,IF($AF$3=2,[1]CODES!$C1335,[1]CODES!$D1335))</f>
        <v>Pitcairn</v>
      </c>
      <c r="D224" s="54" t="str">
        <f>IF(AC224="","","(*)")</f>
        <v/>
      </c>
      <c r="E224" s="55" t="s">
        <v>7</v>
      </c>
      <c r="F224" s="55" t="s">
        <v>7</v>
      </c>
      <c r="G224" s="55" t="s">
        <v>7</v>
      </c>
      <c r="H224" s="55" t="s">
        <v>7</v>
      </c>
      <c r="I224" s="55" t="s">
        <v>7</v>
      </c>
      <c r="J224" s="55" t="s">
        <v>7</v>
      </c>
      <c r="K224" s="55" t="s">
        <v>7</v>
      </c>
      <c r="L224" s="55" t="s">
        <v>7</v>
      </c>
      <c r="M224" s="55" t="s">
        <v>7</v>
      </c>
      <c r="N224" s="55" t="s">
        <v>7</v>
      </c>
      <c r="O224" s="55" t="s">
        <v>7</v>
      </c>
      <c r="P224" s="55" t="s">
        <v>7</v>
      </c>
      <c r="Q224" s="55" t="s">
        <v>7</v>
      </c>
      <c r="R224" s="55" t="s">
        <v>7</v>
      </c>
      <c r="S224" s="55" t="s">
        <v>7</v>
      </c>
      <c r="T224" s="55" t="s">
        <v>7</v>
      </c>
      <c r="U224" s="55">
        <v>3</v>
      </c>
      <c r="V224" s="55" t="s">
        <v>7</v>
      </c>
      <c r="W224" s="55">
        <v>2</v>
      </c>
      <c r="X224" s="55">
        <v>1</v>
      </c>
      <c r="Y224" s="55">
        <v>1</v>
      </c>
      <c r="Z224" s="55"/>
      <c r="AA224" s="49" t="str">
        <f>IF(N(Z224)=0,"",Z224/Z$8*100)</f>
        <v/>
      </c>
      <c r="AB224" s="49" t="str">
        <f>IF(OR(N(Z224)=0,N(Y224)=0),"",Z224/Y224*100-100)</f>
        <v/>
      </c>
      <c r="AC224" s="51" t="s">
        <v>7</v>
      </c>
      <c r="AD224" s="51" t="s">
        <v>7</v>
      </c>
      <c r="AE224" s="51" t="s">
        <v>7</v>
      </c>
      <c r="AF224" s="77" t="str">
        <f>IF(MAX(V224:Z224)&gt;0,IF(AF$3=1,$B$3,IF(AF$3=2,$C$3,$D$3)),IF(AF$3=1,$E$3,IF(AF$3=2,$F$3,$G$3)))</f>
        <v>DATA</v>
      </c>
    </row>
    <row r="225" spans="1:32" ht="15.75" thickTop="1" thickBot="1" x14ac:dyDescent="0.25">
      <c r="A225" s="52" t="str">
        <f>[1]CODES!$E1336</f>
        <v>36</v>
      </c>
      <c r="B225" s="52">
        <f>[1]CODES!$A1336</f>
        <v>882</v>
      </c>
      <c r="C225" s="78" t="str">
        <f>IF($AF$3=1,[1]CODES!$B1336,IF($AF$3=2,[1]CODES!$C1336,[1]CODES!$D1336))</f>
        <v>Samoa</v>
      </c>
      <c r="D225" s="54" t="str">
        <f>IF(AC225="","","(*)")</f>
        <v/>
      </c>
      <c r="E225" s="55" t="s">
        <v>7</v>
      </c>
      <c r="F225" s="55" t="s">
        <v>7</v>
      </c>
      <c r="G225" s="55" t="s">
        <v>7</v>
      </c>
      <c r="H225" s="55" t="s">
        <v>7</v>
      </c>
      <c r="I225" s="55" t="s">
        <v>7</v>
      </c>
      <c r="J225" s="55" t="s">
        <v>7</v>
      </c>
      <c r="K225" s="55" t="s">
        <v>7</v>
      </c>
      <c r="L225" s="55" t="s">
        <v>7</v>
      </c>
      <c r="M225" s="55" t="s">
        <v>7</v>
      </c>
      <c r="N225" s="55" t="s">
        <v>7</v>
      </c>
      <c r="O225" s="55" t="s">
        <v>7</v>
      </c>
      <c r="P225" s="55" t="s">
        <v>7</v>
      </c>
      <c r="Q225" s="55" t="s">
        <v>7</v>
      </c>
      <c r="R225" s="55" t="s">
        <v>7</v>
      </c>
      <c r="S225" s="55" t="s">
        <v>7</v>
      </c>
      <c r="T225" s="55" t="s">
        <v>7</v>
      </c>
      <c r="U225" s="55">
        <v>3</v>
      </c>
      <c r="V225" s="55">
        <v>77</v>
      </c>
      <c r="W225" s="55">
        <v>35</v>
      </c>
      <c r="X225" s="55">
        <v>38</v>
      </c>
      <c r="Y225" s="55">
        <v>37</v>
      </c>
      <c r="Z225" s="55"/>
      <c r="AA225" s="49" t="str">
        <f>IF(N(Z225)=0,"",Z225/Z$8*100)</f>
        <v/>
      </c>
      <c r="AB225" s="49" t="str">
        <f>IF(OR(N(Z225)=0,N(Y225)=0),"",Z225/Y225*100-100)</f>
        <v/>
      </c>
      <c r="AC225" s="51" t="s">
        <v>7</v>
      </c>
      <c r="AD225" s="51" t="s">
        <v>7</v>
      </c>
      <c r="AE225" s="51" t="s">
        <v>7</v>
      </c>
      <c r="AF225" s="77" t="str">
        <f>IF(MAX(V225:Z225)&gt;0,IF(AF$3=1,$B$3,IF(AF$3=2,$C$3,$D$3)),IF(AF$3=1,$E$3,IF(AF$3=2,$F$3,$G$3)))</f>
        <v>DATA</v>
      </c>
    </row>
    <row r="226" spans="1:32" ht="15.75" thickTop="1" thickBot="1" x14ac:dyDescent="0.25">
      <c r="A226" s="52" t="str">
        <f>[1]CODES!$E1337</f>
        <v>36</v>
      </c>
      <c r="B226" s="52">
        <f>[1]CODES!$A1337</f>
        <v>772</v>
      </c>
      <c r="C226" s="78" t="str">
        <f>IF($AF$3=1,[1]CODES!$B1337,IF($AF$3=2,[1]CODES!$C1337,[1]CODES!$D1337))</f>
        <v>Tokelau</v>
      </c>
      <c r="D226" s="54" t="str">
        <f>IF(AC226="","","(*)")</f>
        <v/>
      </c>
      <c r="E226" s="55" t="s">
        <v>7</v>
      </c>
      <c r="F226" s="55" t="s">
        <v>7</v>
      </c>
      <c r="G226" s="55" t="s">
        <v>7</v>
      </c>
      <c r="H226" s="55" t="s">
        <v>7</v>
      </c>
      <c r="I226" s="55" t="s">
        <v>7</v>
      </c>
      <c r="J226" s="55" t="s">
        <v>7</v>
      </c>
      <c r="K226" s="55" t="s">
        <v>7</v>
      </c>
      <c r="L226" s="55" t="s">
        <v>7</v>
      </c>
      <c r="M226" s="55" t="s">
        <v>7</v>
      </c>
      <c r="N226" s="55" t="s">
        <v>7</v>
      </c>
      <c r="O226" s="55" t="s">
        <v>7</v>
      </c>
      <c r="P226" s="55" t="s">
        <v>7</v>
      </c>
      <c r="Q226" s="55" t="s">
        <v>7</v>
      </c>
      <c r="R226" s="55" t="s">
        <v>7</v>
      </c>
      <c r="S226" s="55" t="s">
        <v>7</v>
      </c>
      <c r="T226" s="55" t="s">
        <v>7</v>
      </c>
      <c r="U226" s="55" t="s">
        <v>7</v>
      </c>
      <c r="V226" s="55">
        <v>3</v>
      </c>
      <c r="W226" s="55">
        <v>17</v>
      </c>
      <c r="X226" s="55">
        <v>12</v>
      </c>
      <c r="Y226" s="55">
        <v>6</v>
      </c>
      <c r="Z226" s="55"/>
      <c r="AA226" s="49" t="str">
        <f>IF(N(Z226)=0,"",Z226/Z$8*100)</f>
        <v/>
      </c>
      <c r="AB226" s="49" t="str">
        <f>IF(OR(N(Z226)=0,N(Y226)=0),"",Z226/Y226*100-100)</f>
        <v/>
      </c>
      <c r="AC226" s="51" t="s">
        <v>7</v>
      </c>
      <c r="AD226" s="51" t="s">
        <v>7</v>
      </c>
      <c r="AE226" s="51" t="s">
        <v>7</v>
      </c>
      <c r="AF226" s="77" t="str">
        <f>IF(MAX(V226:Z226)&gt;0,IF(AF$3=1,$B$3,IF(AF$3=2,$C$3,$D$3)),IF(AF$3=1,$E$3,IF(AF$3=2,$F$3,$G$3)))</f>
        <v>DATA</v>
      </c>
    </row>
    <row r="227" spans="1:32" ht="15.75" thickTop="1" thickBot="1" x14ac:dyDescent="0.25">
      <c r="A227" s="52" t="str">
        <f>[1]CODES!$E1338</f>
        <v>36</v>
      </c>
      <c r="B227" s="52">
        <f>[1]CODES!$A1338</f>
        <v>776</v>
      </c>
      <c r="C227" s="78" t="str">
        <f>IF($AF$3=1,[1]CODES!$B1338,IF($AF$3=2,[1]CODES!$C1338,[1]CODES!$D1338))</f>
        <v>Tonga</v>
      </c>
      <c r="D227" s="54" t="str">
        <f>IF(AC227="","","(*)")</f>
        <v/>
      </c>
      <c r="E227" s="55" t="s">
        <v>7</v>
      </c>
      <c r="F227" s="55" t="s">
        <v>7</v>
      </c>
      <c r="G227" s="55" t="s">
        <v>7</v>
      </c>
      <c r="H227" s="55" t="s">
        <v>7</v>
      </c>
      <c r="I227" s="55" t="s">
        <v>7</v>
      </c>
      <c r="J227" s="55" t="s">
        <v>7</v>
      </c>
      <c r="K227" s="55" t="s">
        <v>7</v>
      </c>
      <c r="L227" s="55" t="s">
        <v>7</v>
      </c>
      <c r="M227" s="55" t="s">
        <v>7</v>
      </c>
      <c r="N227" s="55" t="s">
        <v>7</v>
      </c>
      <c r="O227" s="55" t="s">
        <v>7</v>
      </c>
      <c r="P227" s="55" t="s">
        <v>7</v>
      </c>
      <c r="Q227" s="55" t="s">
        <v>7</v>
      </c>
      <c r="R227" s="55" t="s">
        <v>7</v>
      </c>
      <c r="S227" s="55" t="s">
        <v>7</v>
      </c>
      <c r="T227" s="55" t="s">
        <v>7</v>
      </c>
      <c r="U227" s="55">
        <v>3</v>
      </c>
      <c r="V227" s="55">
        <v>3</v>
      </c>
      <c r="W227" s="55">
        <v>1</v>
      </c>
      <c r="X227" s="55">
        <v>1</v>
      </c>
      <c r="Y227" s="55"/>
      <c r="Z227" s="55"/>
      <c r="AA227" s="49" t="str">
        <f>IF(N(Z227)=0,"",Z227/Z$8*100)</f>
        <v/>
      </c>
      <c r="AB227" s="49" t="str">
        <f>IF(OR(N(Z227)=0,N(Y227)=0),"",Z227/Y227*100-100)</f>
        <v/>
      </c>
      <c r="AC227" s="51" t="s">
        <v>7</v>
      </c>
      <c r="AD227" s="51" t="s">
        <v>7</v>
      </c>
      <c r="AE227" s="51" t="s">
        <v>7</v>
      </c>
      <c r="AF227" s="77" t="str">
        <f>IF(MAX(V227:Z227)&gt;0,IF(AF$3=1,$B$3,IF(AF$3=2,$C$3,$D$3)),IF(AF$3=1,$E$3,IF(AF$3=2,$F$3,$G$3)))</f>
        <v>DATA</v>
      </c>
    </row>
    <row r="228" spans="1:32" ht="15.75" thickTop="1" thickBot="1" x14ac:dyDescent="0.25">
      <c r="A228" s="52" t="str">
        <f>[1]CODES!$E1339</f>
        <v>36</v>
      </c>
      <c r="B228" s="52">
        <f>[1]CODES!$A1339</f>
        <v>798</v>
      </c>
      <c r="C228" s="78" t="str">
        <f>IF($AF$3=1,[1]CODES!$B1339,IF($AF$3=2,[1]CODES!$C1339,[1]CODES!$D1339))</f>
        <v>Tuvalu</v>
      </c>
      <c r="D228" s="54" t="str">
        <f>IF(AC228="","","(*)")</f>
        <v/>
      </c>
      <c r="E228" s="55" t="s">
        <v>7</v>
      </c>
      <c r="F228" s="55" t="s">
        <v>7</v>
      </c>
      <c r="G228" s="55" t="s">
        <v>7</v>
      </c>
      <c r="H228" s="55" t="s">
        <v>7</v>
      </c>
      <c r="I228" s="55" t="s">
        <v>7</v>
      </c>
      <c r="J228" s="55" t="s">
        <v>7</v>
      </c>
      <c r="K228" s="55" t="s">
        <v>7</v>
      </c>
      <c r="L228" s="55" t="s">
        <v>7</v>
      </c>
      <c r="M228" s="55" t="s">
        <v>7</v>
      </c>
      <c r="N228" s="55" t="s">
        <v>7</v>
      </c>
      <c r="O228" s="55" t="s">
        <v>7</v>
      </c>
      <c r="P228" s="55" t="s">
        <v>7</v>
      </c>
      <c r="Q228" s="55" t="s">
        <v>7</v>
      </c>
      <c r="R228" s="55" t="s">
        <v>7</v>
      </c>
      <c r="S228" s="55" t="s">
        <v>7</v>
      </c>
      <c r="T228" s="55" t="s">
        <v>7</v>
      </c>
      <c r="U228" s="55">
        <v>2</v>
      </c>
      <c r="V228" s="55">
        <v>3</v>
      </c>
      <c r="W228" s="55">
        <v>8</v>
      </c>
      <c r="X228" s="55">
        <v>3</v>
      </c>
      <c r="Y228" s="55">
        <v>8</v>
      </c>
      <c r="Z228" s="55"/>
      <c r="AA228" s="49" t="str">
        <f>IF(N(Z228)=0,"",Z228/Z$8*100)</f>
        <v/>
      </c>
      <c r="AB228" s="49" t="str">
        <f>IF(OR(N(Z228)=0,N(Y228)=0),"",Z228/Y228*100-100)</f>
        <v/>
      </c>
      <c r="AC228" s="51" t="s">
        <v>7</v>
      </c>
      <c r="AD228" s="51" t="s">
        <v>7</v>
      </c>
      <c r="AE228" s="51" t="s">
        <v>7</v>
      </c>
      <c r="AF228" s="77" t="str">
        <f>IF(MAX(V228:Z228)&gt;0,IF(AF$3=1,$B$3,IF(AF$3=2,$C$3,$D$3)),IF(AF$3=1,$E$3,IF(AF$3=2,$F$3,$G$3)))</f>
        <v>DATA</v>
      </c>
    </row>
    <row r="229" spans="1:32" ht="15.75" thickTop="1" thickBot="1" x14ac:dyDescent="0.25">
      <c r="A229" s="52" t="str">
        <f>[1]CODES!$E1340</f>
        <v>36</v>
      </c>
      <c r="B229" s="52">
        <f>[1]CODES!$A1340</f>
        <v>876</v>
      </c>
      <c r="C229" s="78" t="str">
        <f>IF($AF$3=1,[1]CODES!$B1340,IF($AF$3=2,[1]CODES!$C1340,[1]CODES!$D1340))</f>
        <v>Wallis and Futuna Islands</v>
      </c>
      <c r="D229" s="54" t="str">
        <f>IF(AC229="","","(*)")</f>
        <v/>
      </c>
      <c r="E229" s="55" t="s">
        <v>7</v>
      </c>
      <c r="F229" s="55" t="s">
        <v>7</v>
      </c>
      <c r="G229" s="55" t="s">
        <v>7</v>
      </c>
      <c r="H229" s="55" t="s">
        <v>7</v>
      </c>
      <c r="I229" s="55" t="s">
        <v>7</v>
      </c>
      <c r="J229" s="55" t="s">
        <v>7</v>
      </c>
      <c r="K229" s="55" t="s">
        <v>7</v>
      </c>
      <c r="L229" s="55" t="s">
        <v>7</v>
      </c>
      <c r="M229" s="55" t="s">
        <v>7</v>
      </c>
      <c r="N229" s="55" t="s">
        <v>7</v>
      </c>
      <c r="O229" s="55" t="s">
        <v>7</v>
      </c>
      <c r="P229" s="55" t="s">
        <v>7</v>
      </c>
      <c r="Q229" s="55" t="s">
        <v>7</v>
      </c>
      <c r="R229" s="55" t="s">
        <v>7</v>
      </c>
      <c r="S229" s="55" t="s">
        <v>7</v>
      </c>
      <c r="T229" s="55" t="s">
        <v>7</v>
      </c>
      <c r="U229" s="55">
        <v>1</v>
      </c>
      <c r="V229" s="55">
        <v>6</v>
      </c>
      <c r="W229" s="55">
        <v>1</v>
      </c>
      <c r="X229" s="55">
        <v>2</v>
      </c>
      <c r="Y229" s="55">
        <v>1</v>
      </c>
      <c r="Z229" s="55"/>
      <c r="AA229" s="49" t="str">
        <f>IF(N(Z229)=0,"",Z229/Z$8*100)</f>
        <v/>
      </c>
      <c r="AB229" s="49" t="str">
        <f>IF(OR(N(Z229)=0,N(Y229)=0),"",Z229/Y229*100-100)</f>
        <v/>
      </c>
      <c r="AC229" s="51" t="s">
        <v>7</v>
      </c>
      <c r="AD229" s="51" t="s">
        <v>7</v>
      </c>
      <c r="AE229" s="51" t="s">
        <v>7</v>
      </c>
      <c r="AF229" s="77" t="str">
        <f>IF(MAX(V229:Z229)&gt;0,IF(AF$3=1,$B$3,IF(AF$3=2,$C$3,$D$3)),IF(AF$3=1,$E$3,IF(AF$3=2,$F$3,$G$3)))</f>
        <v>DATA</v>
      </c>
    </row>
    <row r="230" spans="1:32" ht="15.75" thickTop="1" thickBot="1" x14ac:dyDescent="0.25">
      <c r="A230" s="52" t="str">
        <f>[1]CODES!$E1341</f>
        <v>36</v>
      </c>
      <c r="B230" s="52">
        <f>[1]CODES!$A1341</f>
        <v>979</v>
      </c>
      <c r="C230" s="78" t="str">
        <f>IF($AF$3=1,[1]CODES!$B1341,IF($AF$3=2,[1]CODES!$C1341,[1]CODES!$D1341))</f>
        <v>Other countries of Polynesia</v>
      </c>
      <c r="D230" s="54" t="str">
        <f>IF(AC230="","","(*)")</f>
        <v/>
      </c>
      <c r="E230" s="55" t="s">
        <v>7</v>
      </c>
      <c r="F230" s="55" t="s">
        <v>7</v>
      </c>
      <c r="G230" s="55" t="s">
        <v>7</v>
      </c>
      <c r="H230" s="55" t="s">
        <v>7</v>
      </c>
      <c r="I230" s="55" t="s">
        <v>7</v>
      </c>
      <c r="J230" s="55" t="s">
        <v>7</v>
      </c>
      <c r="K230" s="55" t="s">
        <v>7</v>
      </c>
      <c r="L230" s="55" t="s">
        <v>7</v>
      </c>
      <c r="M230" s="55" t="s">
        <v>7</v>
      </c>
      <c r="N230" s="55" t="s">
        <v>7</v>
      </c>
      <c r="O230" s="55" t="s">
        <v>7</v>
      </c>
      <c r="P230" s="55" t="s">
        <v>7</v>
      </c>
      <c r="Q230" s="55" t="s">
        <v>7</v>
      </c>
      <c r="R230" s="55" t="s">
        <v>7</v>
      </c>
      <c r="S230" s="55" t="s">
        <v>7</v>
      </c>
      <c r="T230" s="55" t="s">
        <v>7</v>
      </c>
      <c r="U230" s="55" t="s">
        <v>7</v>
      </c>
      <c r="V230" s="55" t="s">
        <v>7</v>
      </c>
      <c r="W230" s="55" t="s">
        <v>7</v>
      </c>
      <c r="X230" s="55"/>
      <c r="Y230" s="55"/>
      <c r="Z230" s="55"/>
      <c r="AA230" s="49" t="str">
        <f>IF(N(Z230)=0,"",Z230/Z$8*100)</f>
        <v/>
      </c>
      <c r="AB230" s="49" t="str">
        <f>IF(OR(N(Z230)=0,N(Y230)=0),"",Z230/Y230*100-100)</f>
        <v/>
      </c>
      <c r="AC230" s="51" t="s">
        <v>7</v>
      </c>
      <c r="AD230" s="51" t="s">
        <v>7</v>
      </c>
      <c r="AE230" s="51" t="s">
        <v>7</v>
      </c>
      <c r="AF230" s="77" t="str">
        <f>IF(MAX(V230:Z230)&gt;0,IF(AF$3=1,$B$3,IF(AF$3=2,$C$3,$D$3)),IF(AF$3=1,$E$3,IF(AF$3=2,$F$3,$G$3)))</f>
        <v>NO DATA</v>
      </c>
    </row>
    <row r="231" spans="1:32" ht="15.75" thickTop="1" thickBot="1" x14ac:dyDescent="0.25">
      <c r="A231" s="52" t="str">
        <f>[1]CODES!$E1342</f>
        <v>36</v>
      </c>
      <c r="B231" s="52">
        <f>[1]CODES!$A1342</f>
        <v>980</v>
      </c>
      <c r="C231" s="78" t="str">
        <f>IF($AF$3=1,[1]CODES!$B1342,IF($AF$3=2,[1]CODES!$C1342,[1]CODES!$D1342))</f>
        <v>All countries of Polynesia</v>
      </c>
      <c r="D231" s="54" t="str">
        <f>IF(AC231="","","(*)")</f>
        <v/>
      </c>
      <c r="E231" s="55" t="s">
        <v>7</v>
      </c>
      <c r="F231" s="55" t="s">
        <v>7</v>
      </c>
      <c r="G231" s="55" t="s">
        <v>7</v>
      </c>
      <c r="H231" s="55" t="s">
        <v>7</v>
      </c>
      <c r="I231" s="55" t="s">
        <v>7</v>
      </c>
      <c r="J231" s="55" t="s">
        <v>7</v>
      </c>
      <c r="K231" s="55" t="s">
        <v>7</v>
      </c>
      <c r="L231" s="55" t="s">
        <v>7</v>
      </c>
      <c r="M231" s="55" t="s">
        <v>7</v>
      </c>
      <c r="N231" s="55" t="s">
        <v>7</v>
      </c>
      <c r="O231" s="55" t="s">
        <v>7</v>
      </c>
      <c r="P231" s="55" t="s">
        <v>7</v>
      </c>
      <c r="Q231" s="55" t="s">
        <v>7</v>
      </c>
      <c r="R231" s="55" t="s">
        <v>7</v>
      </c>
      <c r="S231" s="55" t="s">
        <v>7</v>
      </c>
      <c r="T231" s="55" t="s">
        <v>7</v>
      </c>
      <c r="U231" s="55" t="s">
        <v>7</v>
      </c>
      <c r="V231" s="55" t="s">
        <v>7</v>
      </c>
      <c r="W231" s="55" t="s">
        <v>7</v>
      </c>
      <c r="X231" s="55"/>
      <c r="Y231" s="55"/>
      <c r="Z231" s="55"/>
      <c r="AA231" s="49" t="str">
        <f>IF(N(Z231)=0,"",Z231/Z$8*100)</f>
        <v/>
      </c>
      <c r="AB231" s="49" t="str">
        <f>IF(OR(N(Z231)=0,N(Y231)=0),"",Z231/Y231*100-100)</f>
        <v/>
      </c>
      <c r="AC231" s="51" t="s">
        <v>7</v>
      </c>
      <c r="AD231" s="51" t="s">
        <v>7</v>
      </c>
      <c r="AE231" s="51" t="s">
        <v>7</v>
      </c>
      <c r="AF231" s="77" t="str">
        <f>IF(MAX(V231:Z231)&gt;0,IF(AF$3=1,$B$3,IF(AF$3=2,$C$3,$D$3)),IF(AF$3=1,$E$3,IF(AF$3=2,$F$3,$G$3)))</f>
        <v>NO DATA</v>
      </c>
    </row>
    <row r="232" spans="1:32" ht="16.5" thickTop="1" thickBot="1" x14ac:dyDescent="0.25">
      <c r="A232" s="38" t="str">
        <f>[1]CODES!$E1343</f>
        <v>37</v>
      </c>
      <c r="B232" s="38">
        <f>[1]CODES!$A1343</f>
        <v>37000</v>
      </c>
      <c r="C232" s="86" t="str">
        <f>IF($AF$3=1,[1]CODES!$B1343,IF($AF$3=2,[1]CODES!$C1343,[1]CODES!$D1343))</f>
        <v>OTHER EAST ASIA AND THE PACIFIC</v>
      </c>
      <c r="D232" s="40" t="str">
        <f>IF(AC232="","","(*)")</f>
        <v/>
      </c>
      <c r="E232" s="85">
        <f>SUM(E233:E238)</f>
        <v>938</v>
      </c>
      <c r="F232" s="85">
        <f>SUM(F233:F238)</f>
        <v>1341</v>
      </c>
      <c r="G232" s="85">
        <f>SUM(G233:G238)</f>
        <v>1294</v>
      </c>
      <c r="H232" s="85">
        <f>SUM(H233:H238)</f>
        <v>1293</v>
      </c>
      <c r="I232" s="85">
        <f>SUM(I233:I238)</f>
        <v>1256</v>
      </c>
      <c r="J232" s="85">
        <f>SUM(J233:J238)</f>
        <v>1112</v>
      </c>
      <c r="K232" s="85">
        <f>SUM(K233:K238)</f>
        <v>1868</v>
      </c>
      <c r="L232" s="85">
        <f>SUM(L233:L238)</f>
        <v>1247</v>
      </c>
      <c r="M232" s="85">
        <f>SUM(M233:M238)</f>
        <v>1448</v>
      </c>
      <c r="N232" s="85">
        <f>SUM(N233:N238)</f>
        <v>3050</v>
      </c>
      <c r="O232" s="85">
        <f>SUM(O233:O238)</f>
        <v>2853</v>
      </c>
      <c r="P232" s="85">
        <f>SUM(P233:P238)</f>
        <v>3071</v>
      </c>
      <c r="Q232" s="85">
        <f>SUM(Q233:Q238)</f>
        <v>4210</v>
      </c>
      <c r="R232" s="85">
        <f>SUM(R233:R238)</f>
        <v>386</v>
      </c>
      <c r="S232" s="85">
        <f>SUM(S233:S238)</f>
        <v>7905</v>
      </c>
      <c r="T232" s="85">
        <f>SUM(T233:T238)</f>
        <v>14627</v>
      </c>
      <c r="U232" s="85">
        <f>SUM(U233:U238)</f>
        <v>0</v>
      </c>
      <c r="V232" s="85">
        <f>SUM(V233:V238)</f>
        <v>0</v>
      </c>
      <c r="W232" s="85">
        <f>SUM(W233:W238)</f>
        <v>0</v>
      </c>
      <c r="X232" s="85">
        <f>SUM(X233:X238)</f>
        <v>0</v>
      </c>
      <c r="Y232" s="85">
        <f>SUM(Y233:Y238)</f>
        <v>0</v>
      </c>
      <c r="Z232" s="85">
        <f>SUM(Z233:Z238)</f>
        <v>0</v>
      </c>
      <c r="AA232" s="84" t="str">
        <f>IF(N(Z232)=0,"",Z232/Z$8*100)</f>
        <v/>
      </c>
      <c r="AB232" s="84" t="str">
        <f>IF(OR(N(Z232)=0,N(Y232)=0),"",Z232/Y232*100-100)</f>
        <v/>
      </c>
      <c r="AC232" s="83" t="s">
        <v>7</v>
      </c>
      <c r="AD232" s="83" t="s">
        <v>7</v>
      </c>
      <c r="AE232" s="83" t="s">
        <v>7</v>
      </c>
      <c r="AF232" s="79" t="str">
        <f>IF(MAX(V232:Z232)&gt;0,IF(AF$3=1,$B$3,IF(AF$3=2,$C$3,$D$3)),IF(AF$3=1,$E$3,IF(AF$3=2,$F$3,$G$3)))</f>
        <v>NO DATA</v>
      </c>
    </row>
    <row r="233" spans="1:32" ht="15.75" thickTop="1" thickBot="1" x14ac:dyDescent="0.25">
      <c r="A233" s="52" t="str">
        <f>[1]CODES!$E1344</f>
        <v>37</v>
      </c>
      <c r="B233" s="52">
        <f>[1]CODES!$A1344</f>
        <v>947</v>
      </c>
      <c r="C233" s="78" t="str">
        <f>IF($AF$3=1,[1]CODES!$B1344,IF($AF$3=2,[1]CODES!$C1344,[1]CODES!$D1344))</f>
        <v>Other countries of Asia</v>
      </c>
      <c r="D233" s="54" t="str">
        <f>IF(AC233="","","(*)")</f>
        <v/>
      </c>
      <c r="E233" s="55">
        <v>938</v>
      </c>
      <c r="F233" s="55">
        <v>1341</v>
      </c>
      <c r="G233" s="55">
        <v>1294</v>
      </c>
      <c r="H233" s="55">
        <v>1293</v>
      </c>
      <c r="I233" s="55">
        <v>1256</v>
      </c>
      <c r="J233" s="55">
        <v>1112</v>
      </c>
      <c r="K233" s="55">
        <v>1868</v>
      </c>
      <c r="L233" s="55">
        <v>1247</v>
      </c>
      <c r="M233" s="55">
        <v>1448</v>
      </c>
      <c r="N233" s="55">
        <v>3050</v>
      </c>
      <c r="O233" s="55">
        <v>2853</v>
      </c>
      <c r="P233" s="55">
        <v>3071</v>
      </c>
      <c r="Q233" s="55">
        <v>4210</v>
      </c>
      <c r="R233" s="55">
        <v>386</v>
      </c>
      <c r="S233" s="55">
        <v>7905</v>
      </c>
      <c r="T233" s="55">
        <v>14300</v>
      </c>
      <c r="U233" s="55"/>
      <c r="V233" s="55"/>
      <c r="W233" s="55"/>
      <c r="X233" s="55"/>
      <c r="Y233" s="55"/>
      <c r="Z233" s="55"/>
      <c r="AA233" s="49" t="str">
        <f>IF(N(Z233)=0,"",Z233/Z$8*100)</f>
        <v/>
      </c>
      <c r="AB233" s="49" t="str">
        <f>IF(OR(N(Z233)=0,N(Y233)=0),"",Z233/Y233*100-100)</f>
        <v/>
      </c>
      <c r="AC233" s="51" t="s">
        <v>7</v>
      </c>
      <c r="AD233" s="51" t="s">
        <v>7</v>
      </c>
      <c r="AE233" s="51" t="s">
        <v>7</v>
      </c>
      <c r="AF233" s="79" t="str">
        <f>IF(MAX(V233:Z233)&gt;0,IF(AF$3=1,$B$3,IF(AF$3=2,$C$3,$D$3)),IF(AF$3=1,$E$3,IF(AF$3=2,$F$3,$G$3)))</f>
        <v>NO DATA</v>
      </c>
    </row>
    <row r="234" spans="1:32" ht="15.75" thickTop="1" thickBot="1" x14ac:dyDescent="0.25">
      <c r="A234" s="52" t="str">
        <f>[1]CODES!$E1345</f>
        <v>37</v>
      </c>
      <c r="B234" s="52">
        <f>[1]CODES!$A1345</f>
        <v>948</v>
      </c>
      <c r="C234" s="78" t="str">
        <f>IF($AF$3=1,[1]CODES!$B1345,IF($AF$3=2,[1]CODES!$C1345,[1]CODES!$D1345))</f>
        <v>All countries of Asia</v>
      </c>
      <c r="D234" s="54" t="str">
        <f>IF(AC234="","","(*)")</f>
        <v/>
      </c>
      <c r="E234" s="55" t="s">
        <v>7</v>
      </c>
      <c r="F234" s="55" t="s">
        <v>7</v>
      </c>
      <c r="G234" s="55" t="s">
        <v>7</v>
      </c>
      <c r="H234" s="55" t="s">
        <v>7</v>
      </c>
      <c r="I234" s="55" t="s">
        <v>7</v>
      </c>
      <c r="J234" s="55" t="s">
        <v>7</v>
      </c>
      <c r="K234" s="55" t="s">
        <v>7</v>
      </c>
      <c r="L234" s="55" t="s">
        <v>7</v>
      </c>
      <c r="M234" s="55" t="s">
        <v>7</v>
      </c>
      <c r="N234" s="55" t="s">
        <v>7</v>
      </c>
      <c r="O234" s="55" t="s">
        <v>7</v>
      </c>
      <c r="P234" s="55" t="s">
        <v>7</v>
      </c>
      <c r="Q234" s="55" t="s">
        <v>7</v>
      </c>
      <c r="R234" s="55" t="s">
        <v>7</v>
      </c>
      <c r="S234" s="55" t="s">
        <v>7</v>
      </c>
      <c r="T234" s="55" t="s">
        <v>7</v>
      </c>
      <c r="U234" s="55" t="s">
        <v>7</v>
      </c>
      <c r="V234" s="55" t="s">
        <v>7</v>
      </c>
      <c r="W234" s="55" t="s">
        <v>7</v>
      </c>
      <c r="X234" s="55"/>
      <c r="Y234" s="55"/>
      <c r="Z234" s="55"/>
      <c r="AA234" s="49" t="str">
        <f>IF(N(Z234)=0,"",Z234/Z$8*100)</f>
        <v/>
      </c>
      <c r="AB234" s="49" t="str">
        <f>IF(OR(N(Z234)=0,N(Y234)=0),"",Z234/Y234*100-100)</f>
        <v/>
      </c>
      <c r="AC234" s="51" t="s">
        <v>7</v>
      </c>
      <c r="AD234" s="51" t="s">
        <v>7</v>
      </c>
      <c r="AE234" s="51" t="s">
        <v>7</v>
      </c>
      <c r="AF234" s="77" t="str">
        <f>IF(MAX(V234:Z234)&gt;0,IF(AF$3=1,$B$3,IF(AF$3=2,$C$3,$D$3)),IF(AF$3=1,$E$3,IF(AF$3=2,$F$3,$G$3)))</f>
        <v>NO DATA</v>
      </c>
    </row>
    <row r="235" spans="1:32" ht="15.75" thickTop="1" thickBot="1" x14ac:dyDescent="0.25">
      <c r="A235" s="52" t="str">
        <f>[1]CODES!$E1346</f>
        <v>37</v>
      </c>
      <c r="B235" s="52">
        <f>[1]CODES!$A1346</f>
        <v>981</v>
      </c>
      <c r="C235" s="78" t="str">
        <f>IF($AF$3=1,[1]CODES!$B1346,IF($AF$3=2,[1]CODES!$C1346,[1]CODES!$D1346))</f>
        <v>Other countries East Asia/Pacific</v>
      </c>
      <c r="D235" s="54" t="str">
        <f>IF(AC235="","","(*)")</f>
        <v/>
      </c>
      <c r="E235" s="55" t="s">
        <v>7</v>
      </c>
      <c r="F235" s="55" t="s">
        <v>7</v>
      </c>
      <c r="G235" s="55" t="s">
        <v>7</v>
      </c>
      <c r="H235" s="55" t="s">
        <v>7</v>
      </c>
      <c r="I235" s="55" t="s">
        <v>7</v>
      </c>
      <c r="J235" s="55" t="s">
        <v>7</v>
      </c>
      <c r="K235" s="55" t="s">
        <v>7</v>
      </c>
      <c r="L235" s="55" t="s">
        <v>7</v>
      </c>
      <c r="M235" s="55" t="s">
        <v>7</v>
      </c>
      <c r="N235" s="55" t="s">
        <v>7</v>
      </c>
      <c r="O235" s="55" t="s">
        <v>7</v>
      </c>
      <c r="P235" s="55" t="s">
        <v>7</v>
      </c>
      <c r="Q235" s="55" t="s">
        <v>7</v>
      </c>
      <c r="R235" s="55" t="s">
        <v>7</v>
      </c>
      <c r="S235" s="55" t="s">
        <v>7</v>
      </c>
      <c r="T235" s="55" t="s">
        <v>7</v>
      </c>
      <c r="U235" s="55" t="s">
        <v>7</v>
      </c>
      <c r="V235" s="55" t="s">
        <v>7</v>
      </c>
      <c r="W235" s="55" t="s">
        <v>7</v>
      </c>
      <c r="X235" s="55"/>
      <c r="Y235" s="55"/>
      <c r="Z235" s="55"/>
      <c r="AA235" s="49" t="str">
        <f>IF(N(Z235)=0,"",Z235/Z$8*100)</f>
        <v/>
      </c>
      <c r="AB235" s="49" t="str">
        <f>IF(OR(N(Z235)=0,N(Y235)=0),"",Z235/Y235*100-100)</f>
        <v/>
      </c>
      <c r="AC235" s="51" t="s">
        <v>7</v>
      </c>
      <c r="AD235" s="51" t="s">
        <v>7</v>
      </c>
      <c r="AE235" s="51" t="s">
        <v>7</v>
      </c>
      <c r="AF235" s="77" t="str">
        <f>IF(MAX(V235:Z235)&gt;0,IF(AF$3=1,$B$3,IF(AF$3=2,$C$3,$D$3)),IF(AF$3=1,$E$3,IF(AF$3=2,$F$3,$G$3)))</f>
        <v>NO DATA</v>
      </c>
    </row>
    <row r="236" spans="1:32" ht="15.75" thickTop="1" thickBot="1" x14ac:dyDescent="0.25">
      <c r="A236" s="52" t="str">
        <f>[1]CODES!$E1347</f>
        <v>37</v>
      </c>
      <c r="B236" s="52">
        <f>[1]CODES!$A1347</f>
        <v>982</v>
      </c>
      <c r="C236" s="78" t="str">
        <f>IF($AF$3=1,[1]CODES!$B1347,IF($AF$3=2,[1]CODES!$C1347,[1]CODES!$D1347))</f>
        <v>All countries East Asia/Pacific</v>
      </c>
      <c r="D236" s="54" t="str">
        <f>IF(AC236="","","(*)")</f>
        <v/>
      </c>
      <c r="E236" s="55" t="s">
        <v>7</v>
      </c>
      <c r="F236" s="55" t="s">
        <v>7</v>
      </c>
      <c r="G236" s="55" t="s">
        <v>7</v>
      </c>
      <c r="H236" s="55" t="s">
        <v>7</v>
      </c>
      <c r="I236" s="55" t="s">
        <v>7</v>
      </c>
      <c r="J236" s="55" t="s">
        <v>7</v>
      </c>
      <c r="K236" s="55" t="s">
        <v>7</v>
      </c>
      <c r="L236" s="55" t="s">
        <v>7</v>
      </c>
      <c r="M236" s="55" t="s">
        <v>7</v>
      </c>
      <c r="N236" s="55" t="s">
        <v>7</v>
      </c>
      <c r="O236" s="55" t="s">
        <v>7</v>
      </c>
      <c r="P236" s="55" t="s">
        <v>7</v>
      </c>
      <c r="Q236" s="55" t="s">
        <v>7</v>
      </c>
      <c r="R236" s="55" t="s">
        <v>7</v>
      </c>
      <c r="S236" s="55" t="s">
        <v>7</v>
      </c>
      <c r="T236" s="55" t="s">
        <v>7</v>
      </c>
      <c r="U236" s="55" t="s">
        <v>7</v>
      </c>
      <c r="V236" s="55" t="s">
        <v>7</v>
      </c>
      <c r="W236" s="55" t="s">
        <v>7</v>
      </c>
      <c r="X236" s="55"/>
      <c r="Y236" s="55"/>
      <c r="Z236" s="55"/>
      <c r="AA236" s="49" t="str">
        <f>IF(N(Z236)=0,"",Z236/Z$8*100)</f>
        <v/>
      </c>
      <c r="AB236" s="49" t="str">
        <f>IF(OR(N(Z236)=0,N(Y236)=0),"",Z236/Y236*100-100)</f>
        <v/>
      </c>
      <c r="AC236" s="51" t="s">
        <v>7</v>
      </c>
      <c r="AD236" s="51" t="s">
        <v>7</v>
      </c>
      <c r="AE236" s="51" t="s">
        <v>7</v>
      </c>
      <c r="AF236" s="77" t="str">
        <f>IF(MAX(V236:Z236)&gt;0,IF(AF$3=1,$B$3,IF(AF$3=2,$C$3,$D$3)),IF(AF$3=1,$E$3,IF(AF$3=2,$F$3,$G$3)))</f>
        <v>NO DATA</v>
      </c>
    </row>
    <row r="237" spans="1:32" ht="15.75" thickTop="1" thickBot="1" x14ac:dyDescent="0.25">
      <c r="A237" s="52" t="str">
        <f>[1]CODES!$E1348</f>
        <v>37</v>
      </c>
      <c r="B237" s="52">
        <f>[1]CODES!$A1348</f>
        <v>986</v>
      </c>
      <c r="C237" s="78" t="str">
        <f>IF($AF$3=1,[1]CODES!$B1348,IF($AF$3=2,[1]CODES!$C1348,[1]CODES!$D1348))</f>
        <v>Other countries of Oceania</v>
      </c>
      <c r="D237" s="54" t="str">
        <f>IF(AC237="","","(*)")</f>
        <v/>
      </c>
      <c r="E237" s="55" t="s">
        <v>7</v>
      </c>
      <c r="F237" s="55" t="s">
        <v>7</v>
      </c>
      <c r="G237" s="55" t="s">
        <v>7</v>
      </c>
      <c r="H237" s="55" t="s">
        <v>7</v>
      </c>
      <c r="I237" s="55" t="s">
        <v>7</v>
      </c>
      <c r="J237" s="55" t="s">
        <v>7</v>
      </c>
      <c r="K237" s="55" t="s">
        <v>7</v>
      </c>
      <c r="L237" s="55" t="s">
        <v>7</v>
      </c>
      <c r="M237" s="55" t="s">
        <v>7</v>
      </c>
      <c r="N237" s="55" t="s">
        <v>7</v>
      </c>
      <c r="O237" s="55" t="s">
        <v>7</v>
      </c>
      <c r="P237" s="55" t="s">
        <v>7</v>
      </c>
      <c r="Q237" s="55" t="s">
        <v>7</v>
      </c>
      <c r="R237" s="55" t="s">
        <v>7</v>
      </c>
      <c r="S237" s="55" t="s">
        <v>7</v>
      </c>
      <c r="T237" s="55">
        <v>327</v>
      </c>
      <c r="U237" s="55"/>
      <c r="V237" s="55"/>
      <c r="W237" s="55"/>
      <c r="X237" s="55"/>
      <c r="Y237" s="55"/>
      <c r="Z237" s="55"/>
      <c r="AA237" s="49" t="str">
        <f>IF(N(Z237)=0,"",Z237/Z$8*100)</f>
        <v/>
      </c>
      <c r="AB237" s="49" t="str">
        <f>IF(OR(N(Z237)=0,N(Y237)=0),"",Z237/Y237*100-100)</f>
        <v/>
      </c>
      <c r="AC237" s="51" t="s">
        <v>7</v>
      </c>
      <c r="AD237" s="51" t="s">
        <v>7</v>
      </c>
      <c r="AE237" s="51" t="s">
        <v>7</v>
      </c>
      <c r="AF237" s="79" t="str">
        <f>IF(MAX(V237:Z237)&gt;0,IF(AF$3=1,$B$3,IF(AF$3=2,$C$3,$D$3)),IF(AF$3=1,$E$3,IF(AF$3=2,$F$3,$G$3)))</f>
        <v>NO DATA</v>
      </c>
    </row>
    <row r="238" spans="1:32" ht="15.75" thickTop="1" thickBot="1" x14ac:dyDescent="0.25">
      <c r="A238" s="52" t="str">
        <f>[1]CODES!$E1349</f>
        <v>37</v>
      </c>
      <c r="B238" s="52">
        <f>[1]CODES!$A1349</f>
        <v>987</v>
      </c>
      <c r="C238" s="78" t="str">
        <f>IF($AF$3=1,[1]CODES!$B1349,IF($AF$3=2,[1]CODES!$C1349,[1]CODES!$D1349))</f>
        <v>All countries of Oceania</v>
      </c>
      <c r="D238" s="54" t="str">
        <f>IF(AC238="","","(*)")</f>
        <v/>
      </c>
      <c r="E238" s="55" t="s">
        <v>7</v>
      </c>
      <c r="F238" s="55" t="s">
        <v>7</v>
      </c>
      <c r="G238" s="55" t="s">
        <v>7</v>
      </c>
      <c r="H238" s="55" t="s">
        <v>7</v>
      </c>
      <c r="I238" s="55" t="s">
        <v>7</v>
      </c>
      <c r="J238" s="55" t="s">
        <v>7</v>
      </c>
      <c r="K238" s="55" t="s">
        <v>7</v>
      </c>
      <c r="L238" s="55" t="s">
        <v>7</v>
      </c>
      <c r="M238" s="55" t="s">
        <v>7</v>
      </c>
      <c r="N238" s="55" t="s">
        <v>7</v>
      </c>
      <c r="O238" s="55" t="s">
        <v>7</v>
      </c>
      <c r="P238" s="55" t="s">
        <v>7</v>
      </c>
      <c r="Q238" s="55" t="s">
        <v>7</v>
      </c>
      <c r="R238" s="55" t="s">
        <v>7</v>
      </c>
      <c r="S238" s="55" t="s">
        <v>7</v>
      </c>
      <c r="T238" s="55" t="s">
        <v>7</v>
      </c>
      <c r="U238" s="55" t="s">
        <v>7</v>
      </c>
      <c r="V238" s="55" t="s">
        <v>7</v>
      </c>
      <c r="W238" s="55" t="s">
        <v>7</v>
      </c>
      <c r="X238" s="55"/>
      <c r="Y238" s="55"/>
      <c r="Z238" s="55"/>
      <c r="AA238" s="49" t="str">
        <f>IF(N(Z238)=0,"",Z238/Z$8*100)</f>
        <v/>
      </c>
      <c r="AB238" s="49" t="str">
        <f>IF(OR(N(Z238)=0,N(Y238)=0),"",Z238/Y238*100-100)</f>
        <v/>
      </c>
      <c r="AC238" s="51" t="s">
        <v>7</v>
      </c>
      <c r="AD238" s="51" t="s">
        <v>7</v>
      </c>
      <c r="AE238" s="51" t="s">
        <v>7</v>
      </c>
      <c r="AF238" s="77" t="str">
        <f>IF(MAX(V238:Z238)&gt;0,IF(AF$3=1,$B$3,IF(AF$3=2,$C$3,$D$3)),IF(AF$3=1,$E$3,IF(AF$3=2,$F$3,$G$3)))</f>
        <v>NO DATA</v>
      </c>
    </row>
    <row r="239" spans="1:32" ht="16.5" thickTop="1" thickBot="1" x14ac:dyDescent="0.25">
      <c r="A239" s="38" t="str">
        <f>[1]CODES!$E1350</f>
        <v>40</v>
      </c>
      <c r="B239" s="38">
        <f>[1]CODES!$A1350</f>
        <v>40000</v>
      </c>
      <c r="C239" s="82" t="str">
        <f>IF($AF$3=1,[1]CODES!$B1350,IF($AF$3=2,[1]CODES!$C1350,[1]CODES!$D1350))</f>
        <v>EUROPE</v>
      </c>
      <c r="D239" s="40" t="str">
        <f>IF(AC239="","","(*)")</f>
        <v/>
      </c>
      <c r="E239" s="41">
        <f>E240+E268+E284+E306+E320+E324</f>
        <v>31977</v>
      </c>
      <c r="F239" s="41">
        <f>F240+F268+F284+F306+F320+F324</f>
        <v>43198</v>
      </c>
      <c r="G239" s="41">
        <f>G240+G268+G284+G306+G320+G324</f>
        <v>43656</v>
      </c>
      <c r="H239" s="41">
        <f>H240+H268+H284+H306+H320+H324</f>
        <v>45720</v>
      </c>
      <c r="I239" s="41">
        <f>I240+I268+I284+I306+I320+I324</f>
        <v>43133</v>
      </c>
      <c r="J239" s="41">
        <f>J240+J268+J284+J306+J320+J324</f>
        <v>36050</v>
      </c>
      <c r="K239" s="41">
        <f>K240+K268+K284+K306+K320+K324</f>
        <v>30395</v>
      </c>
      <c r="L239" s="41">
        <f>L240+L268+L284+L306+L320+L324</f>
        <v>33850</v>
      </c>
      <c r="M239" s="41">
        <f>M240+M268+M284+M306+M320+M324</f>
        <v>39207</v>
      </c>
      <c r="N239" s="41">
        <f>N240+N268+N284+N306+N320+N324</f>
        <v>48847</v>
      </c>
      <c r="O239" s="41">
        <f>O240+O268+O284+O306+O320+O324</f>
        <v>62312</v>
      </c>
      <c r="P239" s="41">
        <f>P240+P268+P284+P306+P320+P324</f>
        <v>71131</v>
      </c>
      <c r="Q239" s="41">
        <f>Q240+Q268+Q284+Q306+Q320+Q324</f>
        <v>77391</v>
      </c>
      <c r="R239" s="41">
        <f>R240+R268+R284+R306+R320+R324</f>
        <v>106020</v>
      </c>
      <c r="S239" s="41">
        <f>S240+S268+S284+S306+S320+S324</f>
        <v>79710</v>
      </c>
      <c r="T239" s="41">
        <f>T240+T268+T284+T306+T320+T324</f>
        <v>112870</v>
      </c>
      <c r="U239" s="41">
        <f>U240+U268+U284+U306+U320+U324</f>
        <v>152592</v>
      </c>
      <c r="V239" s="41">
        <f>V240+V268+V284+V306+V320+V324</f>
        <v>114986</v>
      </c>
      <c r="W239" s="41">
        <f>W240+W268+W284+W306+W320+W324</f>
        <v>112368</v>
      </c>
      <c r="X239" s="41">
        <f>X240+X268+X284+X306+X320+X324</f>
        <v>113929</v>
      </c>
      <c r="Y239" s="41">
        <f>Y240+Y268+Y284+Y306+Y320+Y324</f>
        <v>110480</v>
      </c>
      <c r="Z239" s="41">
        <f>Z240+Z268+Z284+Z306+Z320+Z324</f>
        <v>0</v>
      </c>
      <c r="AA239" s="81" t="str">
        <f>IF(N(Z239)=0,"",Z239/Z$8*100)</f>
        <v/>
      </c>
      <c r="AB239" s="81" t="str">
        <f>IF(OR(N(Z239)=0,N(Y239)=0),"",Z239/Y239*100-100)</f>
        <v/>
      </c>
      <c r="AC239" s="80" t="s">
        <v>7</v>
      </c>
      <c r="AD239" s="80" t="s">
        <v>7</v>
      </c>
      <c r="AE239" s="80" t="s">
        <v>7</v>
      </c>
      <c r="AF239" s="79" t="str">
        <f>IF(MAX(V239:Z239)&gt;0,IF(AF$3=1,$B$3,IF(AF$3=2,$C$3,$D$3)),IF(AF$3=1,$E$3,IF(AF$3=2,$F$3,$G$3)))</f>
        <v>DATA</v>
      </c>
    </row>
    <row r="240" spans="1:32" ht="16.5" thickTop="1" thickBot="1" x14ac:dyDescent="0.25">
      <c r="A240" s="38" t="str">
        <f>[1]CODES!$E1351</f>
        <v>41</v>
      </c>
      <c r="B240" s="38">
        <f>[1]CODES!$A1351</f>
        <v>41000</v>
      </c>
      <c r="C240" s="82" t="str">
        <f>IF($AF$3=1,[1]CODES!$B1351,IF($AF$3=2,[1]CODES!$C1351,[1]CODES!$D1351))</f>
        <v>CENTRAL/EASTERN EUROPE</v>
      </c>
      <c r="D240" s="40" t="str">
        <f>IF(AC240="","","(*)")</f>
        <v/>
      </c>
      <c r="E240" s="85">
        <f>SUM(E241:E267)</f>
        <v>181</v>
      </c>
      <c r="F240" s="85">
        <f>SUM(F241:F267)</f>
        <v>243</v>
      </c>
      <c r="G240" s="85">
        <f>SUM(G241:G267)</f>
        <v>205</v>
      </c>
      <c r="H240" s="85">
        <f>SUM(H241:H267)</f>
        <v>222</v>
      </c>
      <c r="I240" s="85">
        <f>SUM(I241:I267)</f>
        <v>270</v>
      </c>
      <c r="J240" s="85">
        <f>SUM(J241:J267)</f>
        <v>167</v>
      </c>
      <c r="K240" s="85">
        <f>SUM(K241:K267)</f>
        <v>278</v>
      </c>
      <c r="L240" s="85">
        <f>SUM(L241:L267)</f>
        <v>312</v>
      </c>
      <c r="M240" s="85">
        <f>SUM(M241:M267)</f>
        <v>349</v>
      </c>
      <c r="N240" s="85">
        <f>SUM(N241:N267)</f>
        <v>621</v>
      </c>
      <c r="O240" s="85">
        <f>SUM(O241:O267)</f>
        <v>859</v>
      </c>
      <c r="P240" s="85">
        <f>SUM(P241:P267)</f>
        <v>1510</v>
      </c>
      <c r="Q240" s="85">
        <f>SUM(Q241:Q267)</f>
        <v>1093</v>
      </c>
      <c r="R240" s="85">
        <f>SUM(R241:R267)</f>
        <v>1221</v>
      </c>
      <c r="S240" s="85">
        <f>SUM(S241:S267)</f>
        <v>1038</v>
      </c>
      <c r="T240" s="85">
        <f>SUM(T241:T267)</f>
        <v>1104</v>
      </c>
      <c r="U240" s="85">
        <f>SUM(U241:U267)</f>
        <v>9308</v>
      </c>
      <c r="V240" s="85">
        <f>SUM(V241:V267)</f>
        <v>8601</v>
      </c>
      <c r="W240" s="85">
        <f>SUM(W241:W267)</f>
        <v>8102</v>
      </c>
      <c r="X240" s="85">
        <f>SUM(X241:X267)</f>
        <v>9781</v>
      </c>
      <c r="Y240" s="85">
        <f>SUM(Y241:Y267)</f>
        <v>7941</v>
      </c>
      <c r="Z240" s="85">
        <f>SUM(Z241:Z267)</f>
        <v>0</v>
      </c>
      <c r="AA240" s="84" t="str">
        <f>IF(N(Z240)=0,"",Z240/Z$8*100)</f>
        <v/>
      </c>
      <c r="AB240" s="84" t="str">
        <f>IF(OR(N(Z240)=0,N(Y240)=0),"",Z240/Y240*100-100)</f>
        <v/>
      </c>
      <c r="AC240" s="83" t="s">
        <v>7</v>
      </c>
      <c r="AD240" s="83" t="s">
        <v>7</v>
      </c>
      <c r="AE240" s="83" t="s">
        <v>7</v>
      </c>
      <c r="AF240" s="79" t="str">
        <f>IF(MAX(V240:Z240)&gt;0,IF(AF$3=1,$B$3,IF(AF$3=2,$C$3,$D$3)),IF(AF$3=1,$E$3,IF(AF$3=2,$F$3,$G$3)))</f>
        <v>DATA</v>
      </c>
    </row>
    <row r="241" spans="1:32" ht="15.75" thickTop="1" thickBot="1" x14ac:dyDescent="0.25">
      <c r="A241" s="52" t="str">
        <f>[1]CODES!$E1352</f>
        <v>41</v>
      </c>
      <c r="B241" s="52">
        <f>[1]CODES!$A1352</f>
        <v>51</v>
      </c>
      <c r="C241" s="78" t="str">
        <f>IF($AF$3=1,[1]CODES!$B1352,IF($AF$3=2,[1]CODES!$C1352,[1]CODES!$D1352))</f>
        <v>Armenia</v>
      </c>
      <c r="D241" s="54" t="str">
        <f>IF(AC241="","","(*)")</f>
        <v/>
      </c>
      <c r="E241" s="55" t="s">
        <v>7</v>
      </c>
      <c r="F241" s="55" t="s">
        <v>7</v>
      </c>
      <c r="G241" s="55" t="s">
        <v>7</v>
      </c>
      <c r="H241" s="55" t="s">
        <v>7</v>
      </c>
      <c r="I241" s="55" t="s">
        <v>7</v>
      </c>
      <c r="J241" s="55" t="s">
        <v>7</v>
      </c>
      <c r="K241" s="55" t="s">
        <v>7</v>
      </c>
      <c r="L241" s="55" t="s">
        <v>7</v>
      </c>
      <c r="M241" s="55" t="s">
        <v>7</v>
      </c>
      <c r="N241" s="55" t="s">
        <v>7</v>
      </c>
      <c r="O241" s="55" t="s">
        <v>7</v>
      </c>
      <c r="P241" s="55" t="s">
        <v>7</v>
      </c>
      <c r="Q241" s="55" t="s">
        <v>7</v>
      </c>
      <c r="R241" s="55" t="s">
        <v>7</v>
      </c>
      <c r="S241" s="55" t="s">
        <v>7</v>
      </c>
      <c r="T241" s="55" t="s">
        <v>7</v>
      </c>
      <c r="U241" s="55">
        <v>15</v>
      </c>
      <c r="V241" s="55">
        <v>13</v>
      </c>
      <c r="W241" s="55">
        <v>13</v>
      </c>
      <c r="X241" s="55">
        <v>17</v>
      </c>
      <c r="Y241" s="55">
        <v>12</v>
      </c>
      <c r="Z241" s="55"/>
      <c r="AA241" s="49" t="str">
        <f>IF(N(Z241)=0,"",Z241/Z$8*100)</f>
        <v/>
      </c>
      <c r="AB241" s="49" t="str">
        <f>IF(OR(N(Z241)=0,N(Y241)=0),"",Z241/Y241*100-100)</f>
        <v/>
      </c>
      <c r="AC241" s="51" t="s">
        <v>7</v>
      </c>
      <c r="AD241" s="51" t="s">
        <v>7</v>
      </c>
      <c r="AE241" s="51" t="s">
        <v>7</v>
      </c>
      <c r="AF241" s="77" t="str">
        <f>IF(MAX(V241:Z241)&gt;0,IF(AF$3=1,$B$3,IF(AF$3=2,$C$3,$D$3)),IF(AF$3=1,$E$3,IF(AF$3=2,$F$3,$G$3)))</f>
        <v>DATA</v>
      </c>
    </row>
    <row r="242" spans="1:32" ht="15.75" thickTop="1" thickBot="1" x14ac:dyDescent="0.25">
      <c r="A242" s="52" t="str">
        <f>[1]CODES!$E1353</f>
        <v>41</v>
      </c>
      <c r="B242" s="52">
        <f>[1]CODES!$A1353</f>
        <v>31</v>
      </c>
      <c r="C242" s="78" t="str">
        <f>IF($AF$3=1,[1]CODES!$B1353,IF($AF$3=2,[1]CODES!$C1353,[1]CODES!$D1353))</f>
        <v>Azerbaijan</v>
      </c>
      <c r="D242" s="54" t="str">
        <f>IF(AC242="","","(*)")</f>
        <v/>
      </c>
      <c r="E242" s="55" t="s">
        <v>7</v>
      </c>
      <c r="F242" s="55" t="s">
        <v>7</v>
      </c>
      <c r="G242" s="55" t="s">
        <v>7</v>
      </c>
      <c r="H242" s="55" t="s">
        <v>7</v>
      </c>
      <c r="I242" s="55" t="s">
        <v>7</v>
      </c>
      <c r="J242" s="55" t="s">
        <v>7</v>
      </c>
      <c r="K242" s="55" t="s">
        <v>7</v>
      </c>
      <c r="L242" s="55" t="s">
        <v>7</v>
      </c>
      <c r="M242" s="55" t="s">
        <v>7</v>
      </c>
      <c r="N242" s="55" t="s">
        <v>7</v>
      </c>
      <c r="O242" s="55" t="s">
        <v>7</v>
      </c>
      <c r="P242" s="55" t="s">
        <v>7</v>
      </c>
      <c r="Q242" s="55" t="s">
        <v>7</v>
      </c>
      <c r="R242" s="55" t="s">
        <v>7</v>
      </c>
      <c r="S242" s="55" t="s">
        <v>7</v>
      </c>
      <c r="T242" s="55" t="s">
        <v>7</v>
      </c>
      <c r="U242" s="55">
        <v>16</v>
      </c>
      <c r="V242" s="55">
        <v>35</v>
      </c>
      <c r="W242" s="55">
        <v>20</v>
      </c>
      <c r="X242" s="55">
        <v>7</v>
      </c>
      <c r="Y242" s="55">
        <v>15</v>
      </c>
      <c r="Z242" s="55"/>
      <c r="AA242" s="49" t="str">
        <f>IF(N(Z242)=0,"",Z242/Z$8*100)</f>
        <v/>
      </c>
      <c r="AB242" s="49" t="str">
        <f>IF(OR(N(Z242)=0,N(Y242)=0),"",Z242/Y242*100-100)</f>
        <v/>
      </c>
      <c r="AC242" s="51" t="s">
        <v>7</v>
      </c>
      <c r="AD242" s="51" t="s">
        <v>7</v>
      </c>
      <c r="AE242" s="51" t="s">
        <v>7</v>
      </c>
      <c r="AF242" s="77" t="str">
        <f>IF(MAX(V242:Z242)&gt;0,IF(AF$3=1,$B$3,IF(AF$3=2,$C$3,$D$3)),IF(AF$3=1,$E$3,IF(AF$3=2,$F$3,$G$3)))</f>
        <v>DATA</v>
      </c>
    </row>
    <row r="243" spans="1:32" ht="15.75" thickTop="1" thickBot="1" x14ac:dyDescent="0.25">
      <c r="A243" s="52" t="str">
        <f>[1]CODES!$E1354</f>
        <v>41</v>
      </c>
      <c r="B243" s="52">
        <f>[1]CODES!$A1354</f>
        <v>112</v>
      </c>
      <c r="C243" s="78" t="str">
        <f>IF($AF$3=1,[1]CODES!$B1354,IF($AF$3=2,[1]CODES!$C1354,[1]CODES!$D1354))</f>
        <v>Belarus</v>
      </c>
      <c r="D243" s="54" t="str">
        <f>IF(AC243="","","(*)")</f>
        <v/>
      </c>
      <c r="E243" s="55" t="s">
        <v>7</v>
      </c>
      <c r="F243" s="55" t="s">
        <v>7</v>
      </c>
      <c r="G243" s="55" t="s">
        <v>7</v>
      </c>
      <c r="H243" s="55" t="s">
        <v>7</v>
      </c>
      <c r="I243" s="55" t="s">
        <v>7</v>
      </c>
      <c r="J243" s="55" t="s">
        <v>7</v>
      </c>
      <c r="K243" s="55" t="s">
        <v>7</v>
      </c>
      <c r="L243" s="55" t="s">
        <v>7</v>
      </c>
      <c r="M243" s="55" t="s">
        <v>7</v>
      </c>
      <c r="N243" s="55" t="s">
        <v>7</v>
      </c>
      <c r="O243" s="55" t="s">
        <v>7</v>
      </c>
      <c r="P243" s="55" t="s">
        <v>7</v>
      </c>
      <c r="Q243" s="55" t="s">
        <v>7</v>
      </c>
      <c r="R243" s="55" t="s">
        <v>7</v>
      </c>
      <c r="S243" s="55" t="s">
        <v>7</v>
      </c>
      <c r="T243" s="55" t="s">
        <v>7</v>
      </c>
      <c r="U243" s="55">
        <v>32</v>
      </c>
      <c r="V243" s="55">
        <v>65</v>
      </c>
      <c r="W243" s="55">
        <v>44</v>
      </c>
      <c r="X243" s="55">
        <v>62</v>
      </c>
      <c r="Y243" s="55">
        <v>57</v>
      </c>
      <c r="Z243" s="55"/>
      <c r="AA243" s="49" t="str">
        <f>IF(N(Z243)=0,"",Z243/Z$8*100)</f>
        <v/>
      </c>
      <c r="AB243" s="49" t="str">
        <f>IF(OR(N(Z243)=0,N(Y243)=0),"",Z243/Y243*100-100)</f>
        <v/>
      </c>
      <c r="AC243" s="51" t="s">
        <v>7</v>
      </c>
      <c r="AD243" s="51" t="s">
        <v>7</v>
      </c>
      <c r="AE243" s="51" t="s">
        <v>7</v>
      </c>
      <c r="AF243" s="77" t="str">
        <f>IF(MAX(V243:Z243)&gt;0,IF(AF$3=1,$B$3,IF(AF$3=2,$C$3,$D$3)),IF(AF$3=1,$E$3,IF(AF$3=2,$F$3,$G$3)))</f>
        <v>DATA</v>
      </c>
    </row>
    <row r="244" spans="1:32" ht="15.75" thickTop="1" thickBot="1" x14ac:dyDescent="0.25">
      <c r="A244" s="52" t="str">
        <f>[1]CODES!$E1355</f>
        <v>41</v>
      </c>
      <c r="B244" s="52">
        <f>[1]CODES!$A1355</f>
        <v>100</v>
      </c>
      <c r="C244" s="78" t="str">
        <f>IF($AF$3=1,[1]CODES!$B1355,IF($AF$3=2,[1]CODES!$C1355,[1]CODES!$D1355))</f>
        <v>Bulgaria</v>
      </c>
      <c r="D244" s="54" t="str">
        <f>IF(AC244="","","(*)")</f>
        <v/>
      </c>
      <c r="E244" s="55" t="s">
        <v>7</v>
      </c>
      <c r="F244" s="55" t="s">
        <v>7</v>
      </c>
      <c r="G244" s="55" t="s">
        <v>7</v>
      </c>
      <c r="H244" s="55" t="s">
        <v>7</v>
      </c>
      <c r="I244" s="55" t="s">
        <v>7</v>
      </c>
      <c r="J244" s="55" t="s">
        <v>7</v>
      </c>
      <c r="K244" s="55" t="s">
        <v>7</v>
      </c>
      <c r="L244" s="55" t="s">
        <v>7</v>
      </c>
      <c r="M244" s="55" t="s">
        <v>7</v>
      </c>
      <c r="N244" s="55" t="s">
        <v>7</v>
      </c>
      <c r="O244" s="55" t="s">
        <v>7</v>
      </c>
      <c r="P244" s="55" t="s">
        <v>7</v>
      </c>
      <c r="Q244" s="55" t="s">
        <v>7</v>
      </c>
      <c r="R244" s="55" t="s">
        <v>7</v>
      </c>
      <c r="S244" s="55" t="s">
        <v>7</v>
      </c>
      <c r="T244" s="55" t="s">
        <v>7</v>
      </c>
      <c r="U244" s="55">
        <v>172</v>
      </c>
      <c r="V244" s="55">
        <v>153</v>
      </c>
      <c r="W244" s="55">
        <v>130</v>
      </c>
      <c r="X244" s="55">
        <v>143</v>
      </c>
      <c r="Y244" s="55">
        <v>167</v>
      </c>
      <c r="Z244" s="55"/>
      <c r="AA244" s="49" t="str">
        <f>IF(N(Z244)=0,"",Z244/Z$8*100)</f>
        <v/>
      </c>
      <c r="AB244" s="49" t="str">
        <f>IF(OR(N(Z244)=0,N(Y244)=0),"",Z244/Y244*100-100)</f>
        <v/>
      </c>
      <c r="AC244" s="51" t="s">
        <v>7</v>
      </c>
      <c r="AD244" s="51" t="s">
        <v>7</v>
      </c>
      <c r="AE244" s="51" t="s">
        <v>7</v>
      </c>
      <c r="AF244" s="77" t="str">
        <f>IF(MAX(V244:Z244)&gt;0,IF(AF$3=1,$B$3,IF(AF$3=2,$C$3,$D$3)),IF(AF$3=1,$E$3,IF(AF$3=2,$F$3,$G$3)))</f>
        <v>DATA</v>
      </c>
    </row>
    <row r="245" spans="1:32" ht="15.75" thickTop="1" thickBot="1" x14ac:dyDescent="0.25">
      <c r="A245" s="52" t="str">
        <f>[1]CODES!$E1356</f>
        <v>41</v>
      </c>
      <c r="B245" s="52">
        <f>[1]CODES!$A1356</f>
        <v>203</v>
      </c>
      <c r="C245" s="78" t="str">
        <f>IF($AF$3=1,[1]CODES!$B1356,IF($AF$3=2,[1]CODES!$C1356,[1]CODES!$D1356))</f>
        <v>Czech Republic</v>
      </c>
      <c r="D245" s="54" t="str">
        <f>IF(AC245="","","(*)")</f>
        <v/>
      </c>
      <c r="E245" s="55" t="s">
        <v>7</v>
      </c>
      <c r="F245" s="55" t="s">
        <v>7</v>
      </c>
      <c r="G245" s="55" t="s">
        <v>7</v>
      </c>
      <c r="H245" s="55" t="s">
        <v>7</v>
      </c>
      <c r="I245" s="55" t="s">
        <v>7</v>
      </c>
      <c r="J245" s="55" t="s">
        <v>7</v>
      </c>
      <c r="K245" s="55" t="s">
        <v>7</v>
      </c>
      <c r="L245" s="55" t="s">
        <v>7</v>
      </c>
      <c r="M245" s="55" t="s">
        <v>7</v>
      </c>
      <c r="N245" s="55" t="s">
        <v>7</v>
      </c>
      <c r="O245" s="55" t="s">
        <v>7</v>
      </c>
      <c r="P245" s="55" t="s">
        <v>7</v>
      </c>
      <c r="Q245" s="55" t="s">
        <v>7</v>
      </c>
      <c r="R245" s="55" t="s">
        <v>7</v>
      </c>
      <c r="S245" s="55" t="s">
        <v>7</v>
      </c>
      <c r="T245" s="55" t="s">
        <v>7</v>
      </c>
      <c r="U245" s="55">
        <v>483</v>
      </c>
      <c r="V245" s="55">
        <v>383</v>
      </c>
      <c r="W245" s="55">
        <v>536</v>
      </c>
      <c r="X245" s="55">
        <v>404</v>
      </c>
      <c r="Y245" s="55">
        <v>497</v>
      </c>
      <c r="Z245" s="55"/>
      <c r="AA245" s="49" t="str">
        <f>IF(N(Z245)=0,"",Z245/Z$8*100)</f>
        <v/>
      </c>
      <c r="AB245" s="49" t="str">
        <f>IF(OR(N(Z245)=0,N(Y245)=0),"",Z245/Y245*100-100)</f>
        <v/>
      </c>
      <c r="AC245" s="51" t="s">
        <v>7</v>
      </c>
      <c r="AD245" s="51" t="s">
        <v>7</v>
      </c>
      <c r="AE245" s="51" t="s">
        <v>7</v>
      </c>
      <c r="AF245" s="77" t="str">
        <f>IF(MAX(V245:Z245)&gt;0,IF(AF$3=1,$B$3,IF(AF$3=2,$C$3,$D$3)),IF(AF$3=1,$E$3,IF(AF$3=2,$F$3,$G$3)))</f>
        <v>DATA</v>
      </c>
    </row>
    <row r="246" spans="1:32" ht="15.75" thickTop="1" thickBot="1" x14ac:dyDescent="0.25">
      <c r="A246" s="52" t="str">
        <f>[1]CODES!$E1357</f>
        <v>41</v>
      </c>
      <c r="B246" s="52">
        <f>[1]CODES!$A1357</f>
        <v>200</v>
      </c>
      <c r="C246" s="78" t="str">
        <f>IF($AF$3=1,[1]CODES!$B1357,IF($AF$3=2,[1]CODES!$C1357,[1]CODES!$D1357))</f>
        <v>Czech Republic/Slovakia</v>
      </c>
      <c r="D246" s="54" t="str">
        <f>IF(AC246="","","(*)")</f>
        <v/>
      </c>
      <c r="E246" s="55">
        <v>47</v>
      </c>
      <c r="F246" s="55">
        <v>27</v>
      </c>
      <c r="G246" s="55">
        <v>46</v>
      </c>
      <c r="H246" s="55">
        <v>57</v>
      </c>
      <c r="I246" s="55">
        <v>49</v>
      </c>
      <c r="J246" s="55">
        <v>28</v>
      </c>
      <c r="K246" s="55">
        <v>43</v>
      </c>
      <c r="L246" s="55">
        <v>39</v>
      </c>
      <c r="M246" s="55">
        <v>63</v>
      </c>
      <c r="N246" s="55">
        <v>135</v>
      </c>
      <c r="O246" s="55">
        <v>236</v>
      </c>
      <c r="P246" s="55">
        <v>259</v>
      </c>
      <c r="Q246" s="55">
        <v>415</v>
      </c>
      <c r="R246" s="55">
        <v>505</v>
      </c>
      <c r="S246" s="55">
        <v>425</v>
      </c>
      <c r="T246" s="55">
        <v>371</v>
      </c>
      <c r="U246" s="55"/>
      <c r="V246" s="55"/>
      <c r="W246" s="55"/>
      <c r="X246" s="55"/>
      <c r="Y246" s="55"/>
      <c r="Z246" s="55"/>
      <c r="AA246" s="49" t="str">
        <f>IF(N(Z246)=0,"",Z246/Z$8*100)</f>
        <v/>
      </c>
      <c r="AB246" s="49" t="str">
        <f>IF(OR(N(Z246)=0,N(Y246)=0),"",Z246/Y246*100-100)</f>
        <v/>
      </c>
      <c r="AC246" s="51" t="s">
        <v>7</v>
      </c>
      <c r="AD246" s="51" t="s">
        <v>7</v>
      </c>
      <c r="AE246" s="51" t="s">
        <v>7</v>
      </c>
      <c r="AF246" s="79" t="str">
        <f>IF(MAX(V246:Z246)&gt;0,IF(AF$3=1,$B$3,IF(AF$3=2,$C$3,$D$3)),IF(AF$3=1,$E$3,IF(AF$3=2,$F$3,$G$3)))</f>
        <v>NO DATA</v>
      </c>
    </row>
    <row r="247" spans="1:32" ht="15.75" thickTop="1" thickBot="1" x14ac:dyDescent="0.25">
      <c r="A247" s="52" t="str">
        <f>[1]CODES!$E1358</f>
        <v>41</v>
      </c>
      <c r="B247" s="52">
        <f>[1]CODES!$A1358</f>
        <v>233</v>
      </c>
      <c r="C247" s="78" t="str">
        <f>IF($AF$3=1,[1]CODES!$B1358,IF($AF$3=2,[1]CODES!$C1358,[1]CODES!$D1358))</f>
        <v>Estonia</v>
      </c>
      <c r="D247" s="54" t="str">
        <f>IF(AC247="","","(*)")</f>
        <v/>
      </c>
      <c r="E247" s="55" t="s">
        <v>7</v>
      </c>
      <c r="F247" s="55" t="s">
        <v>7</v>
      </c>
      <c r="G247" s="55" t="s">
        <v>7</v>
      </c>
      <c r="H247" s="55" t="s">
        <v>7</v>
      </c>
      <c r="I247" s="55" t="s">
        <v>7</v>
      </c>
      <c r="J247" s="55" t="s">
        <v>7</v>
      </c>
      <c r="K247" s="55" t="s">
        <v>7</v>
      </c>
      <c r="L247" s="55" t="s">
        <v>7</v>
      </c>
      <c r="M247" s="55" t="s">
        <v>7</v>
      </c>
      <c r="N247" s="55" t="s">
        <v>7</v>
      </c>
      <c r="O247" s="55" t="s">
        <v>7</v>
      </c>
      <c r="P247" s="55" t="s">
        <v>7</v>
      </c>
      <c r="Q247" s="55" t="s">
        <v>7</v>
      </c>
      <c r="R247" s="55" t="s">
        <v>7</v>
      </c>
      <c r="S247" s="55" t="s">
        <v>7</v>
      </c>
      <c r="T247" s="55" t="s">
        <v>7</v>
      </c>
      <c r="U247" s="55">
        <v>102</v>
      </c>
      <c r="V247" s="55">
        <v>172</v>
      </c>
      <c r="W247" s="55">
        <v>284</v>
      </c>
      <c r="X247" s="55">
        <v>168</v>
      </c>
      <c r="Y247" s="55">
        <v>78</v>
      </c>
      <c r="Z247" s="55"/>
      <c r="AA247" s="49" t="str">
        <f>IF(N(Z247)=0,"",Z247/Z$8*100)</f>
        <v/>
      </c>
      <c r="AB247" s="49" t="str">
        <f>IF(OR(N(Z247)=0,N(Y247)=0),"",Z247/Y247*100-100)</f>
        <v/>
      </c>
      <c r="AC247" s="51" t="s">
        <v>7</v>
      </c>
      <c r="AD247" s="51" t="s">
        <v>7</v>
      </c>
      <c r="AE247" s="51" t="s">
        <v>7</v>
      </c>
      <c r="AF247" s="77" t="str">
        <f>IF(MAX(V247:Z247)&gt;0,IF(AF$3=1,$B$3,IF(AF$3=2,$C$3,$D$3)),IF(AF$3=1,$E$3,IF(AF$3=2,$F$3,$G$3)))</f>
        <v>DATA</v>
      </c>
    </row>
    <row r="248" spans="1:32" ht="15.75" thickTop="1" thickBot="1" x14ac:dyDescent="0.25">
      <c r="A248" s="52" t="str">
        <f>[1]CODES!$E1359</f>
        <v>41</v>
      </c>
      <c r="B248" s="52">
        <f>[1]CODES!$A1359</f>
        <v>268</v>
      </c>
      <c r="C248" s="78" t="str">
        <f>IF($AF$3=1,[1]CODES!$B1359,IF($AF$3=2,[1]CODES!$C1359,[1]CODES!$D1359))</f>
        <v>Georgia</v>
      </c>
      <c r="D248" s="54" t="str">
        <f>IF(AC248="","","(*)")</f>
        <v/>
      </c>
      <c r="E248" s="55" t="s">
        <v>7</v>
      </c>
      <c r="F248" s="55" t="s">
        <v>7</v>
      </c>
      <c r="G248" s="55" t="s">
        <v>7</v>
      </c>
      <c r="H248" s="55" t="s">
        <v>7</v>
      </c>
      <c r="I248" s="55" t="s">
        <v>7</v>
      </c>
      <c r="J248" s="55" t="s">
        <v>7</v>
      </c>
      <c r="K248" s="55" t="s">
        <v>7</v>
      </c>
      <c r="L248" s="55" t="s">
        <v>7</v>
      </c>
      <c r="M248" s="55" t="s">
        <v>7</v>
      </c>
      <c r="N248" s="55" t="s">
        <v>7</v>
      </c>
      <c r="O248" s="55" t="s">
        <v>7</v>
      </c>
      <c r="P248" s="55" t="s">
        <v>7</v>
      </c>
      <c r="Q248" s="55" t="s">
        <v>7</v>
      </c>
      <c r="R248" s="55" t="s">
        <v>7</v>
      </c>
      <c r="S248" s="55" t="s">
        <v>7</v>
      </c>
      <c r="T248" s="55" t="s">
        <v>7</v>
      </c>
      <c r="U248" s="55">
        <v>36</v>
      </c>
      <c r="V248" s="55">
        <v>55</v>
      </c>
      <c r="W248" s="55">
        <v>47</v>
      </c>
      <c r="X248" s="55">
        <v>33</v>
      </c>
      <c r="Y248" s="55">
        <v>18</v>
      </c>
      <c r="Z248" s="55"/>
      <c r="AA248" s="49" t="str">
        <f>IF(N(Z248)=0,"",Z248/Z$8*100)</f>
        <v/>
      </c>
      <c r="AB248" s="49" t="str">
        <f>IF(OR(N(Z248)=0,N(Y248)=0),"",Z248/Y248*100-100)</f>
        <v/>
      </c>
      <c r="AC248" s="51" t="s">
        <v>7</v>
      </c>
      <c r="AD248" s="51" t="s">
        <v>7</v>
      </c>
      <c r="AE248" s="51" t="s">
        <v>7</v>
      </c>
      <c r="AF248" s="77" t="str">
        <f>IF(MAX(V248:Z248)&gt;0,IF(AF$3=1,$B$3,IF(AF$3=2,$C$3,$D$3)),IF(AF$3=1,$E$3,IF(AF$3=2,$F$3,$G$3)))</f>
        <v>DATA</v>
      </c>
    </row>
    <row r="249" spans="1:32" ht="15.75" thickTop="1" thickBot="1" x14ac:dyDescent="0.25">
      <c r="A249" s="52" t="str">
        <f>[1]CODES!$E1360</f>
        <v>41</v>
      </c>
      <c r="B249" s="52">
        <f>[1]CODES!$A1360</f>
        <v>348</v>
      </c>
      <c r="C249" s="78" t="str">
        <f>IF($AF$3=1,[1]CODES!$B1360,IF($AF$3=2,[1]CODES!$C1360,[1]CODES!$D1360))</f>
        <v>Hungary</v>
      </c>
      <c r="D249" s="54" t="str">
        <f>IF(AC249="","","(*)")</f>
        <v/>
      </c>
      <c r="E249" s="55" t="s">
        <v>7</v>
      </c>
      <c r="F249" s="55" t="s">
        <v>7</v>
      </c>
      <c r="G249" s="55" t="s">
        <v>7</v>
      </c>
      <c r="H249" s="55" t="s">
        <v>7</v>
      </c>
      <c r="I249" s="55" t="s">
        <v>7</v>
      </c>
      <c r="J249" s="55" t="s">
        <v>7</v>
      </c>
      <c r="K249" s="55" t="s">
        <v>7</v>
      </c>
      <c r="L249" s="55" t="s">
        <v>7</v>
      </c>
      <c r="M249" s="55" t="s">
        <v>7</v>
      </c>
      <c r="N249" s="55" t="s">
        <v>7</v>
      </c>
      <c r="O249" s="55" t="s">
        <v>7</v>
      </c>
      <c r="P249" s="55" t="s">
        <v>7</v>
      </c>
      <c r="Q249" s="55" t="s">
        <v>7</v>
      </c>
      <c r="R249" s="55" t="s">
        <v>7</v>
      </c>
      <c r="S249" s="55" t="s">
        <v>7</v>
      </c>
      <c r="T249" s="55" t="s">
        <v>7</v>
      </c>
      <c r="U249" s="55">
        <v>140</v>
      </c>
      <c r="V249" s="55">
        <v>108</v>
      </c>
      <c r="W249" s="55">
        <v>133</v>
      </c>
      <c r="X249" s="55">
        <v>132</v>
      </c>
      <c r="Y249" s="55">
        <v>147</v>
      </c>
      <c r="Z249" s="55"/>
      <c r="AA249" s="49" t="str">
        <f>IF(N(Z249)=0,"",Z249/Z$8*100)</f>
        <v/>
      </c>
      <c r="AB249" s="49" t="str">
        <f>IF(OR(N(Z249)=0,N(Y249)=0),"",Z249/Y249*100-100)</f>
        <v/>
      </c>
      <c r="AC249" s="51" t="s">
        <v>7</v>
      </c>
      <c r="AD249" s="51" t="s">
        <v>7</v>
      </c>
      <c r="AE249" s="51" t="s">
        <v>7</v>
      </c>
      <c r="AF249" s="77" t="str">
        <f>IF(MAX(V249:Z249)&gt;0,IF(AF$3=1,$B$3,IF(AF$3=2,$C$3,$D$3)),IF(AF$3=1,$E$3,IF(AF$3=2,$F$3,$G$3)))</f>
        <v>DATA</v>
      </c>
    </row>
    <row r="250" spans="1:32" ht="15.75" thickTop="1" thickBot="1" x14ac:dyDescent="0.25">
      <c r="A250" s="52" t="str">
        <f>[1]CODES!$E1361</f>
        <v>41</v>
      </c>
      <c r="B250" s="52">
        <f>[1]CODES!$A1361</f>
        <v>398</v>
      </c>
      <c r="C250" s="78" t="str">
        <f>IF($AF$3=1,[1]CODES!$B1361,IF($AF$3=2,[1]CODES!$C1361,[1]CODES!$D1361))</f>
        <v>Kazakhstan</v>
      </c>
      <c r="D250" s="54" t="str">
        <f>IF(AC250="","","(*)")</f>
        <v/>
      </c>
      <c r="E250" s="55" t="s">
        <v>7</v>
      </c>
      <c r="F250" s="55" t="s">
        <v>7</v>
      </c>
      <c r="G250" s="55" t="s">
        <v>7</v>
      </c>
      <c r="H250" s="55" t="s">
        <v>7</v>
      </c>
      <c r="I250" s="55" t="s">
        <v>7</v>
      </c>
      <c r="J250" s="55" t="s">
        <v>7</v>
      </c>
      <c r="K250" s="55" t="s">
        <v>7</v>
      </c>
      <c r="L250" s="55" t="s">
        <v>7</v>
      </c>
      <c r="M250" s="55" t="s">
        <v>7</v>
      </c>
      <c r="N250" s="55" t="s">
        <v>7</v>
      </c>
      <c r="O250" s="55" t="s">
        <v>7</v>
      </c>
      <c r="P250" s="55" t="s">
        <v>7</v>
      </c>
      <c r="Q250" s="55" t="s">
        <v>7</v>
      </c>
      <c r="R250" s="55" t="s">
        <v>7</v>
      </c>
      <c r="S250" s="55" t="s">
        <v>7</v>
      </c>
      <c r="T250" s="55" t="s">
        <v>7</v>
      </c>
      <c r="U250" s="55">
        <v>39</v>
      </c>
      <c r="V250" s="55">
        <v>40</v>
      </c>
      <c r="W250" s="55">
        <v>39</v>
      </c>
      <c r="X250" s="55">
        <v>24</v>
      </c>
      <c r="Y250" s="55">
        <v>31</v>
      </c>
      <c r="Z250" s="55"/>
      <c r="AA250" s="49" t="str">
        <f>IF(N(Z250)=0,"",Z250/Z$8*100)</f>
        <v/>
      </c>
      <c r="AB250" s="49" t="str">
        <f>IF(OR(N(Z250)=0,N(Y250)=0),"",Z250/Y250*100-100)</f>
        <v/>
      </c>
      <c r="AC250" s="51" t="s">
        <v>7</v>
      </c>
      <c r="AD250" s="51" t="s">
        <v>7</v>
      </c>
      <c r="AE250" s="51" t="s">
        <v>7</v>
      </c>
      <c r="AF250" s="77" t="str">
        <f>IF(MAX(V250:Z250)&gt;0,IF(AF$3=1,$B$3,IF(AF$3=2,$C$3,$D$3)),IF(AF$3=1,$E$3,IF(AF$3=2,$F$3,$G$3)))</f>
        <v>DATA</v>
      </c>
    </row>
    <row r="251" spans="1:32" ht="15.75" thickTop="1" thickBot="1" x14ac:dyDescent="0.25">
      <c r="A251" s="52" t="str">
        <f>[1]CODES!$E1362</f>
        <v>41</v>
      </c>
      <c r="B251" s="52">
        <f>[1]CODES!$A1362</f>
        <v>417</v>
      </c>
      <c r="C251" s="78" t="str">
        <f>IF($AF$3=1,[1]CODES!$B1362,IF($AF$3=2,[1]CODES!$C1362,[1]CODES!$D1362))</f>
        <v>Kyrgyzstan</v>
      </c>
      <c r="D251" s="54" t="str">
        <f>IF(AC251="","","(*)")</f>
        <v/>
      </c>
      <c r="E251" s="55" t="s">
        <v>7</v>
      </c>
      <c r="F251" s="55" t="s">
        <v>7</v>
      </c>
      <c r="G251" s="55" t="s">
        <v>7</v>
      </c>
      <c r="H251" s="55" t="s">
        <v>7</v>
      </c>
      <c r="I251" s="55" t="s">
        <v>7</v>
      </c>
      <c r="J251" s="55" t="s">
        <v>7</v>
      </c>
      <c r="K251" s="55" t="s">
        <v>7</v>
      </c>
      <c r="L251" s="55" t="s">
        <v>7</v>
      </c>
      <c r="M251" s="55" t="s">
        <v>7</v>
      </c>
      <c r="N251" s="55" t="s">
        <v>7</v>
      </c>
      <c r="O251" s="55" t="s">
        <v>7</v>
      </c>
      <c r="P251" s="55" t="s">
        <v>7</v>
      </c>
      <c r="Q251" s="55" t="s">
        <v>7</v>
      </c>
      <c r="R251" s="55" t="s">
        <v>7</v>
      </c>
      <c r="S251" s="55" t="s">
        <v>7</v>
      </c>
      <c r="T251" s="55" t="s">
        <v>7</v>
      </c>
      <c r="U251" s="55">
        <v>21</v>
      </c>
      <c r="V251" s="55">
        <v>25</v>
      </c>
      <c r="W251" s="55">
        <v>65</v>
      </c>
      <c r="X251" s="55">
        <v>38</v>
      </c>
      <c r="Y251" s="55">
        <v>33</v>
      </c>
      <c r="Z251" s="55"/>
      <c r="AA251" s="49" t="str">
        <f>IF(N(Z251)=0,"",Z251/Z$8*100)</f>
        <v/>
      </c>
      <c r="AB251" s="49" t="str">
        <f>IF(OR(N(Z251)=0,N(Y251)=0),"",Z251/Y251*100-100)</f>
        <v/>
      </c>
      <c r="AC251" s="51" t="s">
        <v>7</v>
      </c>
      <c r="AD251" s="51" t="s">
        <v>7</v>
      </c>
      <c r="AE251" s="51" t="s">
        <v>7</v>
      </c>
      <c r="AF251" s="77" t="str">
        <f>IF(MAX(V251:Z251)&gt;0,IF(AF$3=1,$B$3,IF(AF$3=2,$C$3,$D$3)),IF(AF$3=1,$E$3,IF(AF$3=2,$F$3,$G$3)))</f>
        <v>DATA</v>
      </c>
    </row>
    <row r="252" spans="1:32" ht="15.75" thickTop="1" thickBot="1" x14ac:dyDescent="0.25">
      <c r="A252" s="52" t="str">
        <f>[1]CODES!$E1363</f>
        <v>41</v>
      </c>
      <c r="B252" s="52">
        <f>[1]CODES!$A1363</f>
        <v>428</v>
      </c>
      <c r="C252" s="78" t="str">
        <f>IF($AF$3=1,[1]CODES!$B1363,IF($AF$3=2,[1]CODES!$C1363,[1]CODES!$D1363))</f>
        <v>Latvia</v>
      </c>
      <c r="D252" s="54" t="str">
        <f>IF(AC252="","","(*)")</f>
        <v/>
      </c>
      <c r="E252" s="55" t="s">
        <v>7</v>
      </c>
      <c r="F252" s="55" t="s">
        <v>7</v>
      </c>
      <c r="G252" s="55" t="s">
        <v>7</v>
      </c>
      <c r="H252" s="55" t="s">
        <v>7</v>
      </c>
      <c r="I252" s="55" t="s">
        <v>7</v>
      </c>
      <c r="J252" s="55" t="s">
        <v>7</v>
      </c>
      <c r="K252" s="55" t="s">
        <v>7</v>
      </c>
      <c r="L252" s="55" t="s">
        <v>7</v>
      </c>
      <c r="M252" s="55" t="s">
        <v>7</v>
      </c>
      <c r="N252" s="55" t="s">
        <v>7</v>
      </c>
      <c r="O252" s="55" t="s">
        <v>7</v>
      </c>
      <c r="P252" s="55" t="s">
        <v>7</v>
      </c>
      <c r="Q252" s="55" t="s">
        <v>7</v>
      </c>
      <c r="R252" s="55" t="s">
        <v>7</v>
      </c>
      <c r="S252" s="55" t="s">
        <v>7</v>
      </c>
      <c r="T252" s="55" t="s">
        <v>7</v>
      </c>
      <c r="U252" s="55">
        <v>39</v>
      </c>
      <c r="V252" s="55">
        <v>65</v>
      </c>
      <c r="W252" s="55">
        <v>72</v>
      </c>
      <c r="X252" s="55">
        <v>77</v>
      </c>
      <c r="Y252" s="55">
        <v>77</v>
      </c>
      <c r="Z252" s="55"/>
      <c r="AA252" s="49" t="str">
        <f>IF(N(Z252)=0,"",Z252/Z$8*100)</f>
        <v/>
      </c>
      <c r="AB252" s="49" t="str">
        <f>IF(OR(N(Z252)=0,N(Y252)=0),"",Z252/Y252*100-100)</f>
        <v/>
      </c>
      <c r="AC252" s="51" t="s">
        <v>7</v>
      </c>
      <c r="AD252" s="51" t="s">
        <v>7</v>
      </c>
      <c r="AE252" s="51" t="s">
        <v>7</v>
      </c>
      <c r="AF252" s="77" t="str">
        <f>IF(MAX(V252:Z252)&gt;0,IF(AF$3=1,$B$3,IF(AF$3=2,$C$3,$D$3)),IF(AF$3=1,$E$3,IF(AF$3=2,$F$3,$G$3)))</f>
        <v>DATA</v>
      </c>
    </row>
    <row r="253" spans="1:32" ht="15.75" thickTop="1" thickBot="1" x14ac:dyDescent="0.25">
      <c r="A253" s="52" t="str">
        <f>[1]CODES!$E1364</f>
        <v>41</v>
      </c>
      <c r="B253" s="52">
        <f>[1]CODES!$A1364</f>
        <v>440</v>
      </c>
      <c r="C253" s="78" t="str">
        <f>IF($AF$3=1,[1]CODES!$B1364,IF($AF$3=2,[1]CODES!$C1364,[1]CODES!$D1364))</f>
        <v>Lithuania</v>
      </c>
      <c r="D253" s="54" t="str">
        <f>IF(AC253="","","(*)")</f>
        <v/>
      </c>
      <c r="E253" s="55" t="s">
        <v>7</v>
      </c>
      <c r="F253" s="55" t="s">
        <v>7</v>
      </c>
      <c r="G253" s="55" t="s">
        <v>7</v>
      </c>
      <c r="H253" s="55" t="s">
        <v>7</v>
      </c>
      <c r="I253" s="55" t="s">
        <v>7</v>
      </c>
      <c r="J253" s="55" t="s">
        <v>7</v>
      </c>
      <c r="K253" s="55" t="s">
        <v>7</v>
      </c>
      <c r="L253" s="55" t="s">
        <v>7</v>
      </c>
      <c r="M253" s="55" t="s">
        <v>7</v>
      </c>
      <c r="N253" s="55" t="s">
        <v>7</v>
      </c>
      <c r="O253" s="55" t="s">
        <v>7</v>
      </c>
      <c r="P253" s="55" t="s">
        <v>7</v>
      </c>
      <c r="Q253" s="55" t="s">
        <v>7</v>
      </c>
      <c r="R253" s="55" t="s">
        <v>7</v>
      </c>
      <c r="S253" s="55" t="s">
        <v>7</v>
      </c>
      <c r="T253" s="55" t="s">
        <v>7</v>
      </c>
      <c r="U253" s="55">
        <v>1463</v>
      </c>
      <c r="V253" s="55">
        <v>349</v>
      </c>
      <c r="W253" s="55">
        <v>267</v>
      </c>
      <c r="X253" s="55">
        <v>213</v>
      </c>
      <c r="Y253" s="55">
        <v>316</v>
      </c>
      <c r="Z253" s="55"/>
      <c r="AA253" s="49" t="str">
        <f>IF(N(Z253)=0,"",Z253/Z$8*100)</f>
        <v/>
      </c>
      <c r="AB253" s="49" t="str">
        <f>IF(OR(N(Z253)=0,N(Y253)=0),"",Z253/Y253*100-100)</f>
        <v/>
      </c>
      <c r="AC253" s="51" t="s">
        <v>7</v>
      </c>
      <c r="AD253" s="51" t="s">
        <v>7</v>
      </c>
      <c r="AE253" s="51" t="s">
        <v>7</v>
      </c>
      <c r="AF253" s="77" t="str">
        <f>IF(MAX(V253:Z253)&gt;0,IF(AF$3=1,$B$3,IF(AF$3=2,$C$3,$D$3)),IF(AF$3=1,$E$3,IF(AF$3=2,$F$3,$G$3)))</f>
        <v>DATA</v>
      </c>
    </row>
    <row r="254" spans="1:32" ht="15.75" thickTop="1" thickBot="1" x14ac:dyDescent="0.25">
      <c r="A254" s="52" t="str">
        <f>[1]CODES!$E1365</f>
        <v>41</v>
      </c>
      <c r="B254" s="52">
        <f>[1]CODES!$A1365</f>
        <v>498</v>
      </c>
      <c r="C254" s="78" t="str">
        <f>IF($AF$3=1,[1]CODES!$B1365,IF($AF$3=2,[1]CODES!$C1365,[1]CODES!$D1365))</f>
        <v>Moldova, Republic of</v>
      </c>
      <c r="D254" s="54" t="str">
        <f>IF(AC254="","","(*)")</f>
        <v/>
      </c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>
        <v>28</v>
      </c>
      <c r="V254" s="55">
        <v>37</v>
      </c>
      <c r="W254" s="55">
        <v>44</v>
      </c>
      <c r="X254" s="55">
        <v>33</v>
      </c>
      <c r="Y254" s="55">
        <v>37</v>
      </c>
      <c r="Z254" s="55"/>
      <c r="AA254" s="49" t="str">
        <f>IF(N(Z254)=0,"",Z254/Z$8*100)</f>
        <v/>
      </c>
      <c r="AB254" s="49" t="str">
        <f>IF(OR(N(Z254)=0,N(Y254)=0),"",Z254/Y254*100-100)</f>
        <v/>
      </c>
      <c r="AC254" s="51" t="s">
        <v>7</v>
      </c>
      <c r="AD254" s="51" t="s">
        <v>7</v>
      </c>
      <c r="AE254" s="51" t="s">
        <v>7</v>
      </c>
      <c r="AF254" s="77" t="str">
        <f>IF(MAX(V254:Z254)&gt;0,IF(AF$3=1,$B$3,IF(AF$3=2,$C$3,$D$3)),IF(AF$3=1,$E$3,IF(AF$3=2,$F$3,$G$3)))</f>
        <v>DATA</v>
      </c>
    </row>
    <row r="255" spans="1:32" ht="15.75" thickTop="1" thickBot="1" x14ac:dyDescent="0.25">
      <c r="A255" s="52" t="str">
        <f>[1]CODES!$E1366</f>
        <v>41</v>
      </c>
      <c r="B255" s="52">
        <f>[1]CODES!$A1366</f>
        <v>616</v>
      </c>
      <c r="C255" s="78" t="str">
        <f>IF($AF$3=1,[1]CODES!$B1366,IF($AF$3=2,[1]CODES!$C1366,[1]CODES!$D1366))</f>
        <v>Poland</v>
      </c>
      <c r="D255" s="54" t="str">
        <f>IF(AC255="","","(*)")</f>
        <v/>
      </c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>
        <v>754</v>
      </c>
      <c r="V255" s="55">
        <v>1033</v>
      </c>
      <c r="W255" s="55">
        <v>1007</v>
      </c>
      <c r="X255" s="55">
        <v>969</v>
      </c>
      <c r="Y255" s="55">
        <v>541</v>
      </c>
      <c r="Z255" s="55"/>
      <c r="AA255" s="49" t="str">
        <f>IF(N(Z255)=0,"",Z255/Z$8*100)</f>
        <v/>
      </c>
      <c r="AB255" s="49" t="str">
        <f>IF(OR(N(Z255)=0,N(Y255)=0),"",Z255/Y255*100-100)</f>
        <v/>
      </c>
      <c r="AC255" s="51" t="s">
        <v>7</v>
      </c>
      <c r="AD255" s="51" t="s">
        <v>7</v>
      </c>
      <c r="AE255" s="51" t="s">
        <v>7</v>
      </c>
      <c r="AF255" s="77" t="str">
        <f>IF(MAX(V255:Z255)&gt;0,IF(AF$3=1,$B$3,IF(AF$3=2,$C$3,$D$3)),IF(AF$3=1,$E$3,IF(AF$3=2,$F$3,$G$3)))</f>
        <v>DATA</v>
      </c>
    </row>
    <row r="256" spans="1:32" ht="15.75" thickTop="1" thickBot="1" x14ac:dyDescent="0.25">
      <c r="A256" s="52" t="str">
        <f>[1]CODES!$E1367</f>
        <v>41</v>
      </c>
      <c r="B256" s="52">
        <f>[1]CODES!$A1367</f>
        <v>642</v>
      </c>
      <c r="C256" s="78" t="str">
        <f>IF($AF$3=1,[1]CODES!$B1367,IF($AF$3=2,[1]CODES!$C1367,[1]CODES!$D1367))</f>
        <v>Romania</v>
      </c>
      <c r="D256" s="54" t="str">
        <f>IF(AC256="","","(*)")</f>
        <v/>
      </c>
      <c r="E256" s="55" t="s">
        <v>7</v>
      </c>
      <c r="F256" s="55" t="s">
        <v>7</v>
      </c>
      <c r="G256" s="55" t="s">
        <v>7</v>
      </c>
      <c r="H256" s="55" t="s">
        <v>7</v>
      </c>
      <c r="I256" s="55" t="s">
        <v>7</v>
      </c>
      <c r="J256" s="55" t="s">
        <v>7</v>
      </c>
      <c r="K256" s="55" t="s">
        <v>7</v>
      </c>
      <c r="L256" s="55" t="s">
        <v>7</v>
      </c>
      <c r="M256" s="55" t="s">
        <v>7</v>
      </c>
      <c r="N256" s="55" t="s">
        <v>7</v>
      </c>
      <c r="O256" s="55" t="s">
        <v>7</v>
      </c>
      <c r="P256" s="55" t="s">
        <v>7</v>
      </c>
      <c r="Q256" s="55" t="s">
        <v>7</v>
      </c>
      <c r="R256" s="55" t="s">
        <v>7</v>
      </c>
      <c r="S256" s="55" t="s">
        <v>7</v>
      </c>
      <c r="T256" s="55" t="s">
        <v>7</v>
      </c>
      <c r="U256" s="55">
        <v>543</v>
      </c>
      <c r="V256" s="55">
        <v>317</v>
      </c>
      <c r="W256" s="55">
        <v>255</v>
      </c>
      <c r="X256" s="55">
        <v>487</v>
      </c>
      <c r="Y256" s="55">
        <v>552</v>
      </c>
      <c r="Z256" s="55"/>
      <c r="AA256" s="49" t="str">
        <f>IF(N(Z256)=0,"",Z256/Z$8*100)</f>
        <v/>
      </c>
      <c r="AB256" s="49" t="str">
        <f>IF(OR(N(Z256)=0,N(Y256)=0),"",Z256/Y256*100-100)</f>
        <v/>
      </c>
      <c r="AC256" s="51" t="s">
        <v>7</v>
      </c>
      <c r="AD256" s="51" t="s">
        <v>7</v>
      </c>
      <c r="AE256" s="51" t="s">
        <v>7</v>
      </c>
      <c r="AF256" s="77" t="str">
        <f>IF(MAX(V256:Z256)&gt;0,IF(AF$3=1,$B$3,IF(AF$3=2,$C$3,$D$3)),IF(AF$3=1,$E$3,IF(AF$3=2,$F$3,$G$3)))</f>
        <v>DATA</v>
      </c>
    </row>
    <row r="257" spans="1:32" ht="15.75" thickTop="1" thickBot="1" x14ac:dyDescent="0.25">
      <c r="A257" s="52" t="str">
        <f>[1]CODES!$E1368</f>
        <v>41</v>
      </c>
      <c r="B257" s="52">
        <f>[1]CODES!$A1368</f>
        <v>643</v>
      </c>
      <c r="C257" s="78" t="str">
        <f>IF($AF$3=1,[1]CODES!$B1368,IF($AF$3=2,[1]CODES!$C1368,[1]CODES!$D1368))</f>
        <v>Russian Federation</v>
      </c>
      <c r="D257" s="54" t="str">
        <f>IF(AC257="","","(*)")</f>
        <v/>
      </c>
      <c r="E257" s="55">
        <v>134</v>
      </c>
      <c r="F257" s="55">
        <v>216</v>
      </c>
      <c r="G257" s="55">
        <v>159</v>
      </c>
      <c r="H257" s="55">
        <v>165</v>
      </c>
      <c r="I257" s="55">
        <v>221</v>
      </c>
      <c r="J257" s="55">
        <v>139</v>
      </c>
      <c r="K257" s="55">
        <v>235</v>
      </c>
      <c r="L257" s="55">
        <v>273</v>
      </c>
      <c r="M257" s="55">
        <v>286</v>
      </c>
      <c r="N257" s="55">
        <v>486</v>
      </c>
      <c r="O257" s="55">
        <v>623</v>
      </c>
      <c r="P257" s="55">
        <v>1251</v>
      </c>
      <c r="Q257" s="55">
        <v>678</v>
      </c>
      <c r="R257" s="55">
        <v>716</v>
      </c>
      <c r="S257" s="55">
        <v>613</v>
      </c>
      <c r="T257" s="55">
        <v>733</v>
      </c>
      <c r="U257" s="55">
        <v>4535</v>
      </c>
      <c r="V257" s="55">
        <v>4424</v>
      </c>
      <c r="W257" s="55">
        <v>3542</v>
      </c>
      <c r="X257" s="55">
        <v>5397</v>
      </c>
      <c r="Y257" s="55">
        <v>3746</v>
      </c>
      <c r="Z257" s="55"/>
      <c r="AA257" s="49" t="str">
        <f>IF(N(Z257)=0,"",Z257/Z$8*100)</f>
        <v/>
      </c>
      <c r="AB257" s="49" t="str">
        <f>IF(OR(N(Z257)=0,N(Y257)=0),"",Z257/Y257*100-100)</f>
        <v/>
      </c>
      <c r="AC257" s="51" t="s">
        <v>7</v>
      </c>
      <c r="AD257" s="51" t="s">
        <v>7</v>
      </c>
      <c r="AE257" s="51" t="s">
        <v>7</v>
      </c>
      <c r="AF257" s="79" t="str">
        <f>IF(MAX(V257:Z257)&gt;0,IF(AF$3=1,$B$3,IF(AF$3=2,$C$3,$D$3)),IF(AF$3=1,$E$3,IF(AF$3=2,$F$3,$G$3)))</f>
        <v>DATA</v>
      </c>
    </row>
    <row r="258" spans="1:32" ht="15.75" thickTop="1" thickBot="1" x14ac:dyDescent="0.25">
      <c r="A258" s="52" t="str">
        <f>[1]CODES!$E1369</f>
        <v>41</v>
      </c>
      <c r="B258" s="52">
        <f>[1]CODES!$A1369</f>
        <v>703</v>
      </c>
      <c r="C258" s="78" t="str">
        <f>IF($AF$3=1,[1]CODES!$B1369,IF($AF$3=2,[1]CODES!$C1369,[1]CODES!$D1369))</f>
        <v>Slovakia</v>
      </c>
      <c r="D258" s="54" t="str">
        <f>IF(AC258="","","(*)")</f>
        <v/>
      </c>
      <c r="E258" s="55" t="s">
        <v>7</v>
      </c>
      <c r="F258" s="55" t="s">
        <v>7</v>
      </c>
      <c r="G258" s="55" t="s">
        <v>7</v>
      </c>
      <c r="H258" s="55" t="s">
        <v>7</v>
      </c>
      <c r="I258" s="55" t="s">
        <v>7</v>
      </c>
      <c r="J258" s="55" t="s">
        <v>7</v>
      </c>
      <c r="K258" s="55" t="s">
        <v>7</v>
      </c>
      <c r="L258" s="55" t="s">
        <v>7</v>
      </c>
      <c r="M258" s="55" t="s">
        <v>7</v>
      </c>
      <c r="N258" s="55" t="s">
        <v>7</v>
      </c>
      <c r="O258" s="55" t="s">
        <v>7</v>
      </c>
      <c r="P258" s="55" t="s">
        <v>7</v>
      </c>
      <c r="Q258" s="55" t="s">
        <v>7</v>
      </c>
      <c r="R258" s="55" t="s">
        <v>7</v>
      </c>
      <c r="S258" s="55" t="s">
        <v>7</v>
      </c>
      <c r="T258" s="55" t="s">
        <v>7</v>
      </c>
      <c r="U258" s="55">
        <v>107</v>
      </c>
      <c r="V258" s="55">
        <v>152</v>
      </c>
      <c r="W258" s="55">
        <v>124</v>
      </c>
      <c r="X258" s="55">
        <v>142</v>
      </c>
      <c r="Y258" s="55">
        <v>86</v>
      </c>
      <c r="Z258" s="55"/>
      <c r="AA258" s="49" t="str">
        <f>IF(N(Z258)=0,"",Z258/Z$8*100)</f>
        <v/>
      </c>
      <c r="AB258" s="49" t="str">
        <f>IF(OR(N(Z258)=0,N(Y258)=0),"",Z258/Y258*100-100)</f>
        <v/>
      </c>
      <c r="AC258" s="51" t="s">
        <v>7</v>
      </c>
      <c r="AD258" s="51" t="s">
        <v>7</v>
      </c>
      <c r="AE258" s="51" t="s">
        <v>7</v>
      </c>
      <c r="AF258" s="77" t="str">
        <f>IF(MAX(V258:Z258)&gt;0,IF(AF$3=1,$B$3,IF(AF$3=2,$C$3,$D$3)),IF(AF$3=1,$E$3,IF(AF$3=2,$F$3,$G$3)))</f>
        <v>DATA</v>
      </c>
    </row>
    <row r="259" spans="1:32" ht="15.75" thickTop="1" thickBot="1" x14ac:dyDescent="0.25">
      <c r="A259" s="52" t="str">
        <f>[1]CODES!$E1370</f>
        <v>41</v>
      </c>
      <c r="B259" s="52">
        <f>[1]CODES!$A1370</f>
        <v>762</v>
      </c>
      <c r="C259" s="78" t="str">
        <f>IF($AF$3=1,[1]CODES!$B1370,IF($AF$3=2,[1]CODES!$C1370,[1]CODES!$D1370))</f>
        <v>Tajikistan</v>
      </c>
      <c r="D259" s="54" t="str">
        <f>IF(AC259="","","(*)")</f>
        <v/>
      </c>
      <c r="E259" s="55" t="s">
        <v>7</v>
      </c>
      <c r="F259" s="55" t="s">
        <v>7</v>
      </c>
      <c r="G259" s="55" t="s">
        <v>7</v>
      </c>
      <c r="H259" s="55" t="s">
        <v>7</v>
      </c>
      <c r="I259" s="55" t="s">
        <v>7</v>
      </c>
      <c r="J259" s="55" t="s">
        <v>7</v>
      </c>
      <c r="K259" s="55" t="s">
        <v>7</v>
      </c>
      <c r="L259" s="55" t="s">
        <v>7</v>
      </c>
      <c r="M259" s="55" t="s">
        <v>7</v>
      </c>
      <c r="N259" s="55" t="s">
        <v>7</v>
      </c>
      <c r="O259" s="55" t="s">
        <v>7</v>
      </c>
      <c r="P259" s="55" t="s">
        <v>7</v>
      </c>
      <c r="Q259" s="55" t="s">
        <v>7</v>
      </c>
      <c r="R259" s="55" t="s">
        <v>7</v>
      </c>
      <c r="S259" s="55" t="s">
        <v>7</v>
      </c>
      <c r="T259" s="55" t="s">
        <v>7</v>
      </c>
      <c r="U259" s="55">
        <v>7</v>
      </c>
      <c r="V259" s="55">
        <v>52</v>
      </c>
      <c r="W259" s="55">
        <v>47</v>
      </c>
      <c r="X259" s="55">
        <v>17</v>
      </c>
      <c r="Y259" s="55">
        <v>46</v>
      </c>
      <c r="Z259" s="55"/>
      <c r="AA259" s="49" t="str">
        <f>IF(N(Z259)=0,"",Z259/Z$8*100)</f>
        <v/>
      </c>
      <c r="AB259" s="49" t="str">
        <f>IF(OR(N(Z259)=0,N(Y259)=0),"",Z259/Y259*100-100)</f>
        <v/>
      </c>
      <c r="AC259" s="51" t="s">
        <v>7</v>
      </c>
      <c r="AD259" s="51" t="s">
        <v>7</v>
      </c>
      <c r="AE259" s="51" t="s">
        <v>7</v>
      </c>
      <c r="AF259" s="77" t="str">
        <f>IF(MAX(V259:Z259)&gt;0,IF(AF$3=1,$B$3,IF(AF$3=2,$C$3,$D$3)),IF(AF$3=1,$E$3,IF(AF$3=2,$F$3,$G$3)))</f>
        <v>DATA</v>
      </c>
    </row>
    <row r="260" spans="1:32" ht="15.75" thickTop="1" thickBot="1" x14ac:dyDescent="0.25">
      <c r="A260" s="52" t="str">
        <f>[1]CODES!$E1371</f>
        <v>41</v>
      </c>
      <c r="B260" s="52">
        <f>[1]CODES!$A1371</f>
        <v>795</v>
      </c>
      <c r="C260" s="78" t="str">
        <f>IF($AF$3=1,[1]CODES!$B1371,IF($AF$3=2,[1]CODES!$C1371,[1]CODES!$D1371))</f>
        <v>Turkmenistan</v>
      </c>
      <c r="D260" s="54" t="str">
        <f>IF(AC260="","","(*)")</f>
        <v/>
      </c>
      <c r="E260" s="55" t="s">
        <v>7</v>
      </c>
      <c r="F260" s="55" t="s">
        <v>7</v>
      </c>
      <c r="G260" s="55" t="s">
        <v>7</v>
      </c>
      <c r="H260" s="55" t="s">
        <v>7</v>
      </c>
      <c r="I260" s="55" t="s">
        <v>7</v>
      </c>
      <c r="J260" s="55" t="s">
        <v>7</v>
      </c>
      <c r="K260" s="55" t="s">
        <v>7</v>
      </c>
      <c r="L260" s="55" t="s">
        <v>7</v>
      </c>
      <c r="M260" s="55" t="s">
        <v>7</v>
      </c>
      <c r="N260" s="55" t="s">
        <v>7</v>
      </c>
      <c r="O260" s="55" t="s">
        <v>7</v>
      </c>
      <c r="P260" s="55" t="s">
        <v>7</v>
      </c>
      <c r="Q260" s="55" t="s">
        <v>7</v>
      </c>
      <c r="R260" s="55" t="s">
        <v>7</v>
      </c>
      <c r="S260" s="55" t="s">
        <v>7</v>
      </c>
      <c r="T260" s="55" t="s">
        <v>7</v>
      </c>
      <c r="U260" s="55">
        <v>5</v>
      </c>
      <c r="V260" s="55">
        <v>8</v>
      </c>
      <c r="W260" s="55">
        <v>10</v>
      </c>
      <c r="X260" s="55">
        <v>5</v>
      </c>
      <c r="Y260" s="55">
        <v>4</v>
      </c>
      <c r="Z260" s="55"/>
      <c r="AA260" s="49" t="str">
        <f>IF(N(Z260)=0,"",Z260/Z$8*100)</f>
        <v/>
      </c>
      <c r="AB260" s="49" t="str">
        <f>IF(OR(N(Z260)=0,N(Y260)=0),"",Z260/Y260*100-100)</f>
        <v/>
      </c>
      <c r="AC260" s="51" t="s">
        <v>7</v>
      </c>
      <c r="AD260" s="51" t="s">
        <v>7</v>
      </c>
      <c r="AE260" s="51" t="s">
        <v>7</v>
      </c>
      <c r="AF260" s="77" t="str">
        <f>IF(MAX(V260:Z260)&gt;0,IF(AF$3=1,$B$3,IF(AF$3=2,$C$3,$D$3)),IF(AF$3=1,$E$3,IF(AF$3=2,$F$3,$G$3)))</f>
        <v>DATA</v>
      </c>
    </row>
    <row r="261" spans="1:32" ht="15.75" thickTop="1" thickBot="1" x14ac:dyDescent="0.25">
      <c r="A261" s="52" t="str">
        <f>[1]CODES!$E1372</f>
        <v>41</v>
      </c>
      <c r="B261" s="52">
        <f>[1]CODES!$A1372</f>
        <v>804</v>
      </c>
      <c r="C261" s="78" t="str">
        <f>IF($AF$3=1,[1]CODES!$B1372,IF($AF$3=2,[1]CODES!$C1372,[1]CODES!$D1372))</f>
        <v>Ukraine</v>
      </c>
      <c r="D261" s="54" t="str">
        <f>IF(AC261="","","(*)")</f>
        <v/>
      </c>
      <c r="E261" s="55" t="s">
        <v>7</v>
      </c>
      <c r="F261" s="55" t="s">
        <v>7</v>
      </c>
      <c r="G261" s="55" t="s">
        <v>7</v>
      </c>
      <c r="H261" s="55" t="s">
        <v>7</v>
      </c>
      <c r="I261" s="55" t="s">
        <v>7</v>
      </c>
      <c r="J261" s="55" t="s">
        <v>7</v>
      </c>
      <c r="K261" s="55" t="s">
        <v>7</v>
      </c>
      <c r="L261" s="55" t="s">
        <v>7</v>
      </c>
      <c r="M261" s="55" t="s">
        <v>7</v>
      </c>
      <c r="N261" s="55" t="s">
        <v>7</v>
      </c>
      <c r="O261" s="55" t="s">
        <v>7</v>
      </c>
      <c r="P261" s="55" t="s">
        <v>7</v>
      </c>
      <c r="Q261" s="55" t="s">
        <v>7</v>
      </c>
      <c r="R261" s="55" t="s">
        <v>7</v>
      </c>
      <c r="S261" s="55" t="s">
        <v>7</v>
      </c>
      <c r="T261" s="55" t="s">
        <v>7</v>
      </c>
      <c r="U261" s="55">
        <v>686</v>
      </c>
      <c r="V261" s="55">
        <v>1099</v>
      </c>
      <c r="W261" s="55">
        <v>1379</v>
      </c>
      <c r="X261" s="55">
        <v>1367</v>
      </c>
      <c r="Y261" s="55">
        <v>1415</v>
      </c>
      <c r="Z261" s="55"/>
      <c r="AA261" s="49" t="str">
        <f>IF(N(Z261)=0,"",Z261/Z$8*100)</f>
        <v/>
      </c>
      <c r="AB261" s="49" t="str">
        <f>IF(OR(N(Z261)=0,N(Y261)=0),"",Z261/Y261*100-100)</f>
        <v/>
      </c>
      <c r="AC261" s="51" t="s">
        <v>7</v>
      </c>
      <c r="AD261" s="51" t="s">
        <v>7</v>
      </c>
      <c r="AE261" s="51" t="s">
        <v>7</v>
      </c>
      <c r="AF261" s="77" t="str">
        <f>IF(MAX(V261:Z261)&gt;0,IF(AF$3=1,$B$3,IF(AF$3=2,$C$3,$D$3)),IF(AF$3=1,$E$3,IF(AF$3=2,$F$3,$G$3)))</f>
        <v>DATA</v>
      </c>
    </row>
    <row r="262" spans="1:32" ht="15.75" thickTop="1" thickBot="1" x14ac:dyDescent="0.25">
      <c r="A262" s="52" t="str">
        <f>[1]CODES!$E1373</f>
        <v>41</v>
      </c>
      <c r="B262" s="52">
        <f>[1]CODES!$A1373</f>
        <v>810</v>
      </c>
      <c r="C262" s="78" t="str">
        <f>IF($AF$3=1,[1]CODES!$B1373,IF($AF$3=2,[1]CODES!$C1373,[1]CODES!$D1373))</f>
        <v>USSR (former)</v>
      </c>
      <c r="D262" s="54" t="str">
        <f>IF(AC262="","","(*)")</f>
        <v/>
      </c>
      <c r="E262" s="55" t="s">
        <v>7</v>
      </c>
      <c r="F262" s="55" t="s">
        <v>7</v>
      </c>
      <c r="G262" s="55" t="s">
        <v>7</v>
      </c>
      <c r="H262" s="55" t="s">
        <v>7</v>
      </c>
      <c r="I262" s="55" t="s">
        <v>7</v>
      </c>
      <c r="J262" s="55" t="s">
        <v>7</v>
      </c>
      <c r="K262" s="55" t="s">
        <v>7</v>
      </c>
      <c r="L262" s="55" t="s">
        <v>7</v>
      </c>
      <c r="M262" s="55" t="s">
        <v>7</v>
      </c>
      <c r="N262" s="55" t="s">
        <v>7</v>
      </c>
      <c r="O262" s="55" t="s">
        <v>7</v>
      </c>
      <c r="P262" s="55" t="s">
        <v>7</v>
      </c>
      <c r="Q262" s="55" t="s">
        <v>7</v>
      </c>
      <c r="R262" s="55" t="s">
        <v>7</v>
      </c>
      <c r="S262" s="55" t="s">
        <v>7</v>
      </c>
      <c r="T262" s="55" t="s">
        <v>7</v>
      </c>
      <c r="U262" s="55" t="s">
        <v>7</v>
      </c>
      <c r="V262" s="55" t="s">
        <v>7</v>
      </c>
      <c r="W262" s="55" t="s">
        <v>7</v>
      </c>
      <c r="X262" s="55"/>
      <c r="Y262" s="55"/>
      <c r="Z262" s="55"/>
      <c r="AA262" s="49" t="str">
        <f>IF(N(Z262)=0,"",Z262/Z$8*100)</f>
        <v/>
      </c>
      <c r="AB262" s="49" t="str">
        <f>IF(OR(N(Z262)=0,N(Y262)=0),"",Z262/Y262*100-100)</f>
        <v/>
      </c>
      <c r="AC262" s="51" t="s">
        <v>7</v>
      </c>
      <c r="AD262" s="51" t="s">
        <v>7</v>
      </c>
      <c r="AE262" s="51" t="s">
        <v>7</v>
      </c>
      <c r="AF262" s="77" t="str">
        <f>IF(MAX(V262:Z262)&gt;0,IF(AF$3=1,$B$3,IF(AF$3=2,$C$3,$D$3)),IF(AF$3=1,$E$3,IF(AF$3=2,$F$3,$G$3)))</f>
        <v>NO DATA</v>
      </c>
    </row>
    <row r="263" spans="1:32" ht="15.75" thickTop="1" thickBot="1" x14ac:dyDescent="0.25">
      <c r="A263" s="52" t="str">
        <f>[1]CODES!$E1374</f>
        <v>41</v>
      </c>
      <c r="B263" s="52">
        <f>[1]CODES!$A1374</f>
        <v>860</v>
      </c>
      <c r="C263" s="78" t="str">
        <f>IF($AF$3=1,[1]CODES!$B1374,IF($AF$3=2,[1]CODES!$C1374,[1]CODES!$D1374))</f>
        <v>Uzbekistan</v>
      </c>
      <c r="D263" s="54" t="str">
        <f>IF(AC263="","","(*)")</f>
        <v/>
      </c>
      <c r="E263" s="55" t="s">
        <v>7</v>
      </c>
      <c r="F263" s="55" t="s">
        <v>7</v>
      </c>
      <c r="G263" s="55" t="s">
        <v>7</v>
      </c>
      <c r="H263" s="55" t="s">
        <v>7</v>
      </c>
      <c r="I263" s="55" t="s">
        <v>7</v>
      </c>
      <c r="J263" s="55" t="s">
        <v>7</v>
      </c>
      <c r="K263" s="55" t="s">
        <v>7</v>
      </c>
      <c r="L263" s="55" t="s">
        <v>7</v>
      </c>
      <c r="M263" s="55" t="s">
        <v>7</v>
      </c>
      <c r="N263" s="55" t="s">
        <v>7</v>
      </c>
      <c r="O263" s="55" t="s">
        <v>7</v>
      </c>
      <c r="P263" s="55" t="s">
        <v>7</v>
      </c>
      <c r="Q263" s="55" t="s">
        <v>7</v>
      </c>
      <c r="R263" s="55" t="s">
        <v>7</v>
      </c>
      <c r="S263" s="55" t="s">
        <v>7</v>
      </c>
      <c r="T263" s="55" t="s">
        <v>7</v>
      </c>
      <c r="U263" s="55">
        <v>85</v>
      </c>
      <c r="V263" s="55">
        <v>16</v>
      </c>
      <c r="W263" s="55">
        <v>44</v>
      </c>
      <c r="X263" s="55">
        <v>46</v>
      </c>
      <c r="Y263" s="55">
        <v>66</v>
      </c>
      <c r="Z263" s="55"/>
      <c r="AA263" s="49" t="str">
        <f>IF(N(Z263)=0,"",Z263/Z$8*100)</f>
        <v/>
      </c>
      <c r="AB263" s="49" t="str">
        <f>IF(OR(N(Z263)=0,N(Y263)=0),"",Z263/Y263*100-100)</f>
        <v/>
      </c>
      <c r="AC263" s="51" t="s">
        <v>7</v>
      </c>
      <c r="AD263" s="51" t="s">
        <v>7</v>
      </c>
      <c r="AE263" s="51" t="s">
        <v>7</v>
      </c>
      <c r="AF263" s="77" t="str">
        <f>IF(MAX(V263:Z263)&gt;0,IF(AF$3=1,$B$3,IF(AF$3=2,$C$3,$D$3)),IF(AF$3=1,$E$3,IF(AF$3=2,$F$3,$G$3)))</f>
        <v>DATA</v>
      </c>
    </row>
    <row r="264" spans="1:32" ht="15.75" thickTop="1" thickBot="1" x14ac:dyDescent="0.25">
      <c r="A264" s="52" t="str">
        <f>[1]CODES!$E1375</f>
        <v>41</v>
      </c>
      <c r="B264" s="52">
        <f>[1]CODES!$A1375</f>
        <v>993</v>
      </c>
      <c r="C264" s="78" t="str">
        <f>IF($AF$3=1,[1]CODES!$B1375,IF($AF$3=2,[1]CODES!$C1375,[1]CODES!$D1375))</f>
        <v>Baltic countries</v>
      </c>
      <c r="D264" s="54" t="str">
        <f>IF(AC264="","","(*)")</f>
        <v/>
      </c>
      <c r="E264" s="55" t="s">
        <v>7</v>
      </c>
      <c r="F264" s="55" t="s">
        <v>7</v>
      </c>
      <c r="G264" s="55" t="s">
        <v>7</v>
      </c>
      <c r="H264" s="55" t="s">
        <v>7</v>
      </c>
      <c r="I264" s="55" t="s">
        <v>7</v>
      </c>
      <c r="J264" s="55" t="s">
        <v>7</v>
      </c>
      <c r="K264" s="55" t="s">
        <v>7</v>
      </c>
      <c r="L264" s="55" t="s">
        <v>7</v>
      </c>
      <c r="M264" s="55" t="s">
        <v>7</v>
      </c>
      <c r="N264" s="55" t="s">
        <v>7</v>
      </c>
      <c r="O264" s="55" t="s">
        <v>7</v>
      </c>
      <c r="P264" s="55" t="s">
        <v>7</v>
      </c>
      <c r="Q264" s="55" t="s">
        <v>7</v>
      </c>
      <c r="R264" s="55" t="s">
        <v>7</v>
      </c>
      <c r="S264" s="55" t="s">
        <v>7</v>
      </c>
      <c r="T264" s="55" t="s">
        <v>7</v>
      </c>
      <c r="U264" s="55" t="s">
        <v>7</v>
      </c>
      <c r="V264" s="55" t="s">
        <v>7</v>
      </c>
      <c r="W264" s="55" t="s">
        <v>7</v>
      </c>
      <c r="X264" s="55"/>
      <c r="Y264" s="55"/>
      <c r="Z264" s="55"/>
      <c r="AA264" s="49" t="str">
        <f>IF(N(Z264)=0,"",Z264/Z$8*100)</f>
        <v/>
      </c>
      <c r="AB264" s="49" t="str">
        <f>IF(OR(N(Z264)=0,N(Y264)=0),"",Z264/Y264*100-100)</f>
        <v/>
      </c>
      <c r="AC264" s="51" t="s">
        <v>7</v>
      </c>
      <c r="AD264" s="51" t="s">
        <v>7</v>
      </c>
      <c r="AE264" s="51" t="s">
        <v>7</v>
      </c>
      <c r="AF264" s="77" t="str">
        <f>IF(MAX(V264:Z264)&gt;0,IF(AF$3=1,$B$3,IF(AF$3=2,$C$3,$D$3)),IF(AF$3=1,$E$3,IF(AF$3=2,$F$3,$G$3)))</f>
        <v>NO DATA</v>
      </c>
    </row>
    <row r="265" spans="1:32" ht="15.75" thickTop="1" thickBot="1" x14ac:dyDescent="0.25">
      <c r="A265" s="52" t="str">
        <f>[1]CODES!$E1376</f>
        <v>41</v>
      </c>
      <c r="B265" s="52">
        <f>[1]CODES!$A1376</f>
        <v>994</v>
      </c>
      <c r="C265" s="78" t="str">
        <f>IF($AF$3=1,[1]CODES!$B1376,IF($AF$3=2,[1]CODES!$C1376,[1]CODES!$D1376))</f>
        <v>Commonwealth Independent States</v>
      </c>
      <c r="D265" s="54" t="str">
        <f>IF(AC265="","","(*)")</f>
        <v/>
      </c>
      <c r="E265" s="55" t="s">
        <v>7</v>
      </c>
      <c r="F265" s="55" t="s">
        <v>7</v>
      </c>
      <c r="G265" s="55" t="s">
        <v>7</v>
      </c>
      <c r="H265" s="55" t="s">
        <v>7</v>
      </c>
      <c r="I265" s="55" t="s">
        <v>7</v>
      </c>
      <c r="J265" s="55" t="s">
        <v>7</v>
      </c>
      <c r="K265" s="55" t="s">
        <v>7</v>
      </c>
      <c r="L265" s="55" t="s">
        <v>7</v>
      </c>
      <c r="M265" s="55" t="s">
        <v>7</v>
      </c>
      <c r="N265" s="55" t="s">
        <v>7</v>
      </c>
      <c r="O265" s="55" t="s">
        <v>7</v>
      </c>
      <c r="P265" s="55" t="s">
        <v>7</v>
      </c>
      <c r="Q265" s="55" t="s">
        <v>7</v>
      </c>
      <c r="R265" s="55" t="s">
        <v>7</v>
      </c>
      <c r="S265" s="55" t="s">
        <v>7</v>
      </c>
      <c r="T265" s="55" t="s">
        <v>7</v>
      </c>
      <c r="U265" s="55" t="s">
        <v>7</v>
      </c>
      <c r="V265" s="55" t="s">
        <v>7</v>
      </c>
      <c r="W265" s="55" t="s">
        <v>7</v>
      </c>
      <c r="X265" s="55"/>
      <c r="Y265" s="55"/>
      <c r="Z265" s="55"/>
      <c r="AA265" s="49" t="str">
        <f>IF(N(Z265)=0,"",Z265/Z$8*100)</f>
        <v/>
      </c>
      <c r="AB265" s="49" t="str">
        <f>IF(OR(N(Z265)=0,N(Y265)=0),"",Z265/Y265*100-100)</f>
        <v/>
      </c>
      <c r="AC265" s="51" t="s">
        <v>7</v>
      </c>
      <c r="AD265" s="51" t="s">
        <v>7</v>
      </c>
      <c r="AE265" s="51" t="s">
        <v>7</v>
      </c>
      <c r="AF265" s="77" t="str">
        <f>IF(MAX(V265:Z265)&gt;0,IF(AF$3=1,$B$3,IF(AF$3=2,$C$3,$D$3)),IF(AF$3=1,$E$3,IF(AF$3=2,$F$3,$G$3)))</f>
        <v>NO DATA</v>
      </c>
    </row>
    <row r="266" spans="1:32" ht="15.75" thickTop="1" thickBot="1" x14ac:dyDescent="0.25">
      <c r="A266" s="52" t="str">
        <f>[1]CODES!$E1377</f>
        <v>41</v>
      </c>
      <c r="B266" s="52">
        <f>[1]CODES!$A1377</f>
        <v>949</v>
      </c>
      <c r="C266" s="78" t="str">
        <f>IF($AF$3=1,[1]CODES!$B1377,IF($AF$3=2,[1]CODES!$C1377,[1]CODES!$D1377))</f>
        <v>Other countries Central/East Europe</v>
      </c>
      <c r="D266" s="54" t="str">
        <f>IF(AC266="","","(*)")</f>
        <v/>
      </c>
      <c r="E266" s="55" t="s">
        <v>7</v>
      </c>
      <c r="F266" s="55" t="s">
        <v>7</v>
      </c>
      <c r="G266" s="55" t="s">
        <v>7</v>
      </c>
      <c r="H266" s="55" t="s">
        <v>7</v>
      </c>
      <c r="I266" s="55" t="s">
        <v>7</v>
      </c>
      <c r="J266" s="55" t="s">
        <v>7</v>
      </c>
      <c r="K266" s="55" t="s">
        <v>7</v>
      </c>
      <c r="L266" s="55" t="s">
        <v>7</v>
      </c>
      <c r="M266" s="55" t="s">
        <v>7</v>
      </c>
      <c r="N266" s="55" t="s">
        <v>7</v>
      </c>
      <c r="O266" s="55" t="s">
        <v>7</v>
      </c>
      <c r="P266" s="55" t="s">
        <v>7</v>
      </c>
      <c r="Q266" s="55" t="s">
        <v>7</v>
      </c>
      <c r="R266" s="55" t="s">
        <v>7</v>
      </c>
      <c r="S266" s="55" t="s">
        <v>7</v>
      </c>
      <c r="T266" s="55" t="s">
        <v>7</v>
      </c>
      <c r="U266" s="55" t="s">
        <v>7</v>
      </c>
      <c r="V266" s="55" t="s">
        <v>7</v>
      </c>
      <c r="W266" s="55" t="s">
        <v>7</v>
      </c>
      <c r="X266" s="55"/>
      <c r="Y266" s="55"/>
      <c r="Z266" s="55"/>
      <c r="AA266" s="49" t="str">
        <f>IF(N(Z266)=0,"",Z266/Z$8*100)</f>
        <v/>
      </c>
      <c r="AB266" s="49" t="str">
        <f>IF(OR(N(Z266)=0,N(Y266)=0),"",Z266/Y266*100-100)</f>
        <v/>
      </c>
      <c r="AC266" s="51" t="s">
        <v>7</v>
      </c>
      <c r="AD266" s="51" t="s">
        <v>7</v>
      </c>
      <c r="AE266" s="51" t="s">
        <v>7</v>
      </c>
      <c r="AF266" s="77" t="str">
        <f>IF(MAX(V266:Z266)&gt;0,IF(AF$3=1,$B$3,IF(AF$3=2,$C$3,$D$3)),IF(AF$3=1,$E$3,IF(AF$3=2,$F$3,$G$3)))</f>
        <v>NO DATA</v>
      </c>
    </row>
    <row r="267" spans="1:32" ht="15.75" thickTop="1" thickBot="1" x14ac:dyDescent="0.25">
      <c r="A267" s="52" t="str">
        <f>[1]CODES!$E1378</f>
        <v>41</v>
      </c>
      <c r="B267" s="52">
        <f>[1]CODES!$A1378</f>
        <v>950</v>
      </c>
      <c r="C267" s="78" t="str">
        <f>IF($AF$3=1,[1]CODES!$B1378,IF($AF$3=2,[1]CODES!$C1378,[1]CODES!$D1378))</f>
        <v>All countries Central/East Europe</v>
      </c>
      <c r="D267" s="54" t="str">
        <f>IF(AC267="","","(*)")</f>
        <v/>
      </c>
      <c r="E267" s="55" t="s">
        <v>7</v>
      </c>
      <c r="F267" s="55" t="s">
        <v>7</v>
      </c>
      <c r="G267" s="55" t="s">
        <v>7</v>
      </c>
      <c r="H267" s="55" t="s">
        <v>7</v>
      </c>
      <c r="I267" s="55" t="s">
        <v>7</v>
      </c>
      <c r="J267" s="55" t="s">
        <v>7</v>
      </c>
      <c r="K267" s="55" t="s">
        <v>7</v>
      </c>
      <c r="L267" s="55" t="s">
        <v>7</v>
      </c>
      <c r="M267" s="55" t="s">
        <v>7</v>
      </c>
      <c r="N267" s="55" t="s">
        <v>7</v>
      </c>
      <c r="O267" s="55" t="s">
        <v>7</v>
      </c>
      <c r="P267" s="55" t="s">
        <v>7</v>
      </c>
      <c r="Q267" s="55" t="s">
        <v>7</v>
      </c>
      <c r="R267" s="55" t="s">
        <v>7</v>
      </c>
      <c r="S267" s="55" t="s">
        <v>7</v>
      </c>
      <c r="T267" s="55" t="s">
        <v>7</v>
      </c>
      <c r="U267" s="55" t="s">
        <v>7</v>
      </c>
      <c r="V267" s="55" t="s">
        <v>7</v>
      </c>
      <c r="W267" s="55" t="s">
        <v>7</v>
      </c>
      <c r="X267" s="55"/>
      <c r="Y267" s="55"/>
      <c r="Z267" s="55"/>
      <c r="AA267" s="49" t="str">
        <f>IF(N(Z267)=0,"",Z267/Z$8*100)</f>
        <v/>
      </c>
      <c r="AB267" s="49" t="str">
        <f>IF(OR(N(Z267)=0,N(Y267)=0),"",Z267/Y267*100-100)</f>
        <v/>
      </c>
      <c r="AC267" s="51" t="s">
        <v>7</v>
      </c>
      <c r="AD267" s="51" t="s">
        <v>7</v>
      </c>
      <c r="AE267" s="51" t="s">
        <v>7</v>
      </c>
      <c r="AF267" s="77" t="str">
        <f>IF(MAX(V267:Z267)&gt;0,IF(AF$3=1,$B$3,IF(AF$3=2,$C$3,$D$3)),IF(AF$3=1,$E$3,IF(AF$3=2,$F$3,$G$3)))</f>
        <v>NO DATA</v>
      </c>
    </row>
    <row r="268" spans="1:32" ht="16.5" thickTop="1" thickBot="1" x14ac:dyDescent="0.25">
      <c r="A268" s="38" t="str">
        <f>[1]CODES!$E1379</f>
        <v>42</v>
      </c>
      <c r="B268" s="38">
        <f>[1]CODES!$A1379</f>
        <v>42000</v>
      </c>
      <c r="C268" s="82" t="str">
        <f>IF($AF$3=1,[1]CODES!$B1379,IF($AF$3=2,[1]CODES!$C1379,[1]CODES!$D1379))</f>
        <v>NORTHERN EUROPE</v>
      </c>
      <c r="D268" s="40" t="str">
        <f>IF(AC268="","","(*)")</f>
        <v/>
      </c>
      <c r="E268" s="85">
        <f>SUM(E269:E283)</f>
        <v>18790</v>
      </c>
      <c r="F268" s="85">
        <f>SUM(F269:F283)</f>
        <v>27102</v>
      </c>
      <c r="G268" s="85">
        <f>SUM(G269:G283)</f>
        <v>28803</v>
      </c>
      <c r="H268" s="85">
        <f>SUM(H269:H283)</f>
        <v>31306</v>
      </c>
      <c r="I268" s="85">
        <f>SUM(I269:I283)</f>
        <v>29124</v>
      </c>
      <c r="J268" s="85">
        <f>SUM(J269:J283)</f>
        <v>24706</v>
      </c>
      <c r="K268" s="85">
        <f>SUM(K269:K283)</f>
        <v>18011</v>
      </c>
      <c r="L268" s="85">
        <f>SUM(L269:L283)</f>
        <v>20711</v>
      </c>
      <c r="M268" s="85">
        <f>SUM(M269:M283)</f>
        <v>23277</v>
      </c>
      <c r="N268" s="85">
        <f>SUM(N269:N283)</f>
        <v>30006</v>
      </c>
      <c r="O268" s="85">
        <f>SUM(O269:O283)</f>
        <v>37289</v>
      </c>
      <c r="P268" s="85">
        <f>SUM(P269:P283)</f>
        <v>41771</v>
      </c>
      <c r="Q268" s="85">
        <f>SUM(Q269:Q283)</f>
        <v>49250</v>
      </c>
      <c r="R268" s="85">
        <f>SUM(R269:R283)</f>
        <v>66504</v>
      </c>
      <c r="S268" s="85">
        <f>SUM(S269:S283)</f>
        <v>47827</v>
      </c>
      <c r="T268" s="85">
        <f>SUM(T269:T283)</f>
        <v>52374</v>
      </c>
      <c r="U268" s="85">
        <f>SUM(U269:U283)</f>
        <v>50330</v>
      </c>
      <c r="V268" s="85">
        <f>SUM(V269:V283)</f>
        <v>58141</v>
      </c>
      <c r="W268" s="85">
        <f>SUM(W269:W283)</f>
        <v>57095</v>
      </c>
      <c r="X268" s="85">
        <f>SUM(X269:X283)</f>
        <v>52161</v>
      </c>
      <c r="Y268" s="85">
        <f>SUM(Y269:Y283)</f>
        <v>55652</v>
      </c>
      <c r="Z268" s="85">
        <f>SUM(Z269:Z283)</f>
        <v>0</v>
      </c>
      <c r="AA268" s="84" t="str">
        <f>IF(N(Z268)=0,"",Z268/Z$8*100)</f>
        <v/>
      </c>
      <c r="AB268" s="84" t="str">
        <f>IF(OR(N(Z268)=0,N(Y268)=0),"",Z268/Y268*100-100)</f>
        <v/>
      </c>
      <c r="AC268" s="83" t="s">
        <v>7</v>
      </c>
      <c r="AD268" s="83" t="s">
        <v>7</v>
      </c>
      <c r="AE268" s="83" t="s">
        <v>7</v>
      </c>
      <c r="AF268" s="79" t="str">
        <f>IF(MAX(V268:Z268)&gt;0,IF(AF$3=1,$B$3,IF(AF$3=2,$C$3,$D$3)),IF(AF$3=1,$E$3,IF(AF$3=2,$F$3,$G$3)))</f>
        <v>DATA</v>
      </c>
    </row>
    <row r="269" spans="1:32" ht="15.75" thickTop="1" thickBot="1" x14ac:dyDescent="0.25">
      <c r="A269" s="52" t="str">
        <f>[1]CODES!$E1380</f>
        <v>42</v>
      </c>
      <c r="B269" s="52">
        <f>[1]CODES!$A1380</f>
        <v>830</v>
      </c>
      <c r="C269" s="78" t="str">
        <f>IF($AF$3=1,[1]CODES!$B1380,IF($AF$3=2,[1]CODES!$C1380,[1]CODES!$D1380))</f>
        <v>Channel Islands</v>
      </c>
      <c r="D269" s="54" t="str">
        <f>IF(AC269="","","(*)")</f>
        <v/>
      </c>
      <c r="E269" s="55" t="s">
        <v>7</v>
      </c>
      <c r="F269" s="55" t="s">
        <v>7</v>
      </c>
      <c r="G269" s="55" t="s">
        <v>7</v>
      </c>
      <c r="H269" s="55" t="s">
        <v>7</v>
      </c>
      <c r="I269" s="55" t="s">
        <v>7</v>
      </c>
      <c r="J269" s="55" t="s">
        <v>7</v>
      </c>
      <c r="K269" s="55" t="s">
        <v>7</v>
      </c>
      <c r="L269" s="55" t="s">
        <v>7</v>
      </c>
      <c r="M269" s="55" t="s">
        <v>7</v>
      </c>
      <c r="N269" s="55" t="s">
        <v>7</v>
      </c>
      <c r="O269" s="55" t="s">
        <v>7</v>
      </c>
      <c r="P269" s="55" t="s">
        <v>7</v>
      </c>
      <c r="Q269" s="55" t="s">
        <v>7</v>
      </c>
      <c r="R269" s="55" t="s">
        <v>7</v>
      </c>
      <c r="S269" s="55" t="s">
        <v>7</v>
      </c>
      <c r="T269" s="55" t="s">
        <v>7</v>
      </c>
      <c r="U269" s="55">
        <v>7</v>
      </c>
      <c r="V269" s="55">
        <v>13</v>
      </c>
      <c r="W269" s="55">
        <v>7</v>
      </c>
      <c r="X269" s="55">
        <v>21</v>
      </c>
      <c r="Y269" s="55">
        <v>17</v>
      </c>
      <c r="Z269" s="55"/>
      <c r="AA269" s="49" t="str">
        <f>IF(N(Z269)=0,"",Z269/Z$8*100)</f>
        <v/>
      </c>
      <c r="AB269" s="49" t="str">
        <f>IF(OR(N(Z269)=0,N(Y269)=0),"",Z269/Y269*100-100)</f>
        <v/>
      </c>
      <c r="AC269" s="51" t="s">
        <v>7</v>
      </c>
      <c r="AD269" s="51" t="s">
        <v>7</v>
      </c>
      <c r="AE269" s="51" t="s">
        <v>7</v>
      </c>
      <c r="AF269" s="77" t="str">
        <f>IF(MAX(V269:Z269)&gt;0,IF(AF$3=1,$B$3,IF(AF$3=2,$C$3,$D$3)),IF(AF$3=1,$E$3,IF(AF$3=2,$F$3,$G$3)))</f>
        <v>DATA</v>
      </c>
    </row>
    <row r="270" spans="1:32" ht="15.75" thickTop="1" thickBot="1" x14ac:dyDescent="0.25">
      <c r="A270" s="52" t="str">
        <f>[1]CODES!$E1381</f>
        <v>42</v>
      </c>
      <c r="B270" s="52">
        <f>[1]CODES!$A1381</f>
        <v>208</v>
      </c>
      <c r="C270" s="78" t="str">
        <f>IF($AF$3=1,[1]CODES!$B1381,IF($AF$3=2,[1]CODES!$C1381,[1]CODES!$D1381))</f>
        <v>Denmark</v>
      </c>
      <c r="D270" s="54" t="str">
        <f>IF(AC270="","","(*)")</f>
        <v/>
      </c>
      <c r="E270" s="55">
        <v>1627</v>
      </c>
      <c r="F270" s="55">
        <v>2194</v>
      </c>
      <c r="G270" s="55">
        <v>2171</v>
      </c>
      <c r="H270" s="55">
        <v>2205</v>
      </c>
      <c r="I270" s="55">
        <v>2299</v>
      </c>
      <c r="J270" s="55">
        <v>1654</v>
      </c>
      <c r="K270" s="55">
        <v>1401</v>
      </c>
      <c r="L270" s="55">
        <v>1499</v>
      </c>
      <c r="M270" s="55">
        <v>1642</v>
      </c>
      <c r="N270" s="55">
        <v>1891</v>
      </c>
      <c r="O270" s="55">
        <v>2509</v>
      </c>
      <c r="P270" s="55">
        <v>2974</v>
      </c>
      <c r="Q270" s="55">
        <v>2852</v>
      </c>
      <c r="R270" s="55">
        <v>3389</v>
      </c>
      <c r="S270" s="55">
        <v>3000</v>
      </c>
      <c r="T270" s="55">
        <v>3145</v>
      </c>
      <c r="U270" s="55">
        <v>4159</v>
      </c>
      <c r="V270" s="55">
        <v>3890</v>
      </c>
      <c r="W270" s="55">
        <v>3426</v>
      </c>
      <c r="X270" s="55">
        <v>3513</v>
      </c>
      <c r="Y270" s="55">
        <v>4360</v>
      </c>
      <c r="Z270" s="55"/>
      <c r="AA270" s="49" t="str">
        <f>IF(N(Z270)=0,"",Z270/Z$8*100)</f>
        <v/>
      </c>
      <c r="AB270" s="49" t="str">
        <f>IF(OR(N(Z270)=0,N(Y270)=0),"",Z270/Y270*100-100)</f>
        <v/>
      </c>
      <c r="AC270" s="51" t="s">
        <v>7</v>
      </c>
      <c r="AD270" s="51" t="s">
        <v>7</v>
      </c>
      <c r="AE270" s="51" t="s">
        <v>7</v>
      </c>
      <c r="AF270" s="79" t="str">
        <f>IF(MAX(V270:Z270)&gt;0,IF(AF$3=1,$B$3,IF(AF$3=2,$C$3,$D$3)),IF(AF$3=1,$E$3,IF(AF$3=2,$F$3,$G$3)))</f>
        <v>DATA</v>
      </c>
    </row>
    <row r="271" spans="1:32" ht="15.75" thickTop="1" thickBot="1" x14ac:dyDescent="0.25">
      <c r="A271" s="52" t="str">
        <f>[1]CODES!$E1382</f>
        <v>42</v>
      </c>
      <c r="B271" s="52">
        <f>[1]CODES!$A1382</f>
        <v>234</v>
      </c>
      <c r="C271" s="78" t="str">
        <f>IF($AF$3=1,[1]CODES!$B1382,IF($AF$3=2,[1]CODES!$C1382,[1]CODES!$D1382))</f>
        <v>Faeroe Islands</v>
      </c>
      <c r="D271" s="54" t="str">
        <f>IF(AC271="","","(*)")</f>
        <v/>
      </c>
      <c r="E271" s="55" t="s">
        <v>7</v>
      </c>
      <c r="F271" s="55" t="s">
        <v>7</v>
      </c>
      <c r="G271" s="55" t="s">
        <v>7</v>
      </c>
      <c r="H271" s="55" t="s">
        <v>7</v>
      </c>
      <c r="I271" s="55" t="s">
        <v>7</v>
      </c>
      <c r="J271" s="55" t="s">
        <v>7</v>
      </c>
      <c r="K271" s="55" t="s">
        <v>7</v>
      </c>
      <c r="L271" s="55" t="s">
        <v>7</v>
      </c>
      <c r="M271" s="55" t="s">
        <v>7</v>
      </c>
      <c r="N271" s="55" t="s">
        <v>7</v>
      </c>
      <c r="O271" s="55" t="s">
        <v>7</v>
      </c>
      <c r="P271" s="55" t="s">
        <v>7</v>
      </c>
      <c r="Q271" s="55" t="s">
        <v>7</v>
      </c>
      <c r="R271" s="55" t="s">
        <v>7</v>
      </c>
      <c r="S271" s="55" t="s">
        <v>7</v>
      </c>
      <c r="T271" s="55" t="s">
        <v>7</v>
      </c>
      <c r="U271" s="55">
        <v>7</v>
      </c>
      <c r="V271" s="55">
        <v>4</v>
      </c>
      <c r="W271" s="55">
        <v>43</v>
      </c>
      <c r="X271" s="55">
        <v>16</v>
      </c>
      <c r="Y271" s="55">
        <v>27</v>
      </c>
      <c r="Z271" s="55"/>
      <c r="AA271" s="49" t="str">
        <f>IF(N(Z271)=0,"",Z271/Z$8*100)</f>
        <v/>
      </c>
      <c r="AB271" s="49" t="str">
        <f>IF(OR(N(Z271)=0,N(Y271)=0),"",Z271/Y271*100-100)</f>
        <v/>
      </c>
      <c r="AC271" s="51" t="s">
        <v>7</v>
      </c>
      <c r="AD271" s="51" t="s">
        <v>7</v>
      </c>
      <c r="AE271" s="51" t="s">
        <v>7</v>
      </c>
      <c r="AF271" s="77" t="str">
        <f>IF(MAX(V271:Z271)&gt;0,IF(AF$3=1,$B$3,IF(AF$3=2,$C$3,$D$3)),IF(AF$3=1,$E$3,IF(AF$3=2,$F$3,$G$3)))</f>
        <v>DATA</v>
      </c>
    </row>
    <row r="272" spans="1:32" ht="15.75" thickTop="1" thickBot="1" x14ac:dyDescent="0.25">
      <c r="A272" s="52" t="str">
        <f>[1]CODES!$E1383</f>
        <v>42</v>
      </c>
      <c r="B272" s="52">
        <f>[1]CODES!$A1383</f>
        <v>246</v>
      </c>
      <c r="C272" s="78" t="str">
        <f>IF($AF$3=1,[1]CODES!$B1383,IF($AF$3=2,[1]CODES!$C1383,[1]CODES!$D1383))</f>
        <v>Finland</v>
      </c>
      <c r="D272" s="54" t="str">
        <f>IF(AC272="","","(*)")</f>
        <v/>
      </c>
      <c r="E272" s="55">
        <v>154</v>
      </c>
      <c r="F272" s="55">
        <v>202</v>
      </c>
      <c r="G272" s="55">
        <v>304</v>
      </c>
      <c r="H272" s="55">
        <v>296</v>
      </c>
      <c r="I272" s="55">
        <v>204</v>
      </c>
      <c r="J272" s="55">
        <v>178</v>
      </c>
      <c r="K272" s="55">
        <v>133</v>
      </c>
      <c r="L272" s="55">
        <v>227</v>
      </c>
      <c r="M272" s="55">
        <v>224</v>
      </c>
      <c r="N272" s="55">
        <v>354</v>
      </c>
      <c r="O272" s="55">
        <v>411</v>
      </c>
      <c r="P272" s="55">
        <v>596</v>
      </c>
      <c r="Q272" s="55">
        <v>450</v>
      </c>
      <c r="R272" s="55">
        <v>585</v>
      </c>
      <c r="S272" s="55">
        <v>730</v>
      </c>
      <c r="T272" s="55">
        <v>577</v>
      </c>
      <c r="U272" s="55">
        <v>513</v>
      </c>
      <c r="V272" s="55">
        <v>642</v>
      </c>
      <c r="W272" s="55">
        <v>490</v>
      </c>
      <c r="X272" s="55">
        <v>612</v>
      </c>
      <c r="Y272" s="55">
        <v>512</v>
      </c>
      <c r="Z272" s="55"/>
      <c r="AA272" s="49" t="str">
        <f>IF(N(Z272)=0,"",Z272/Z$8*100)</f>
        <v/>
      </c>
      <c r="AB272" s="49" t="str">
        <f>IF(OR(N(Z272)=0,N(Y272)=0),"",Z272/Y272*100-100)</f>
        <v/>
      </c>
      <c r="AC272" s="51" t="s">
        <v>7</v>
      </c>
      <c r="AD272" s="51" t="s">
        <v>7</v>
      </c>
      <c r="AE272" s="51" t="s">
        <v>7</v>
      </c>
      <c r="AF272" s="79" t="str">
        <f>IF(MAX(V272:Z272)&gt;0,IF(AF$3=1,$B$3,IF(AF$3=2,$C$3,$D$3)),IF(AF$3=1,$E$3,IF(AF$3=2,$F$3,$G$3)))</f>
        <v>DATA</v>
      </c>
    </row>
    <row r="273" spans="1:32" ht="15.75" thickTop="1" thickBot="1" x14ac:dyDescent="0.25">
      <c r="A273" s="52" t="str">
        <f>[1]CODES!$E1384</f>
        <v>42</v>
      </c>
      <c r="B273" s="52">
        <f>[1]CODES!$A1384</f>
        <v>352</v>
      </c>
      <c r="C273" s="78" t="str">
        <f>IF($AF$3=1,[1]CODES!$B1384,IF($AF$3=2,[1]CODES!$C1384,[1]CODES!$D1384))</f>
        <v>Iceland</v>
      </c>
      <c r="D273" s="54" t="str">
        <f>IF(AC273="","","(*)")</f>
        <v/>
      </c>
      <c r="E273" s="55" t="s">
        <v>7</v>
      </c>
      <c r="F273" s="55" t="s">
        <v>7</v>
      </c>
      <c r="G273" s="55" t="s">
        <v>7</v>
      </c>
      <c r="H273" s="55" t="s">
        <v>7</v>
      </c>
      <c r="I273" s="55" t="s">
        <v>7</v>
      </c>
      <c r="J273" s="55" t="s">
        <v>7</v>
      </c>
      <c r="K273" s="55" t="s">
        <v>7</v>
      </c>
      <c r="L273" s="55" t="s">
        <v>7</v>
      </c>
      <c r="M273" s="55" t="s">
        <v>7</v>
      </c>
      <c r="N273" s="55" t="s">
        <v>7</v>
      </c>
      <c r="O273" s="55" t="s">
        <v>7</v>
      </c>
      <c r="P273" s="55" t="s">
        <v>7</v>
      </c>
      <c r="Q273" s="55" t="s">
        <v>7</v>
      </c>
      <c r="R273" s="55" t="s">
        <v>7</v>
      </c>
      <c r="S273" s="55" t="s">
        <v>7</v>
      </c>
      <c r="T273" s="55" t="s">
        <v>7</v>
      </c>
      <c r="U273" s="55">
        <v>65</v>
      </c>
      <c r="V273" s="55">
        <v>64</v>
      </c>
      <c r="W273" s="55">
        <v>198</v>
      </c>
      <c r="X273" s="55">
        <v>304</v>
      </c>
      <c r="Y273" s="55">
        <v>82</v>
      </c>
      <c r="Z273" s="55"/>
      <c r="AA273" s="49" t="str">
        <f>IF(N(Z273)=0,"",Z273/Z$8*100)</f>
        <v/>
      </c>
      <c r="AB273" s="49" t="str">
        <f>IF(OR(N(Z273)=0,N(Y273)=0),"",Z273/Y273*100-100)</f>
        <v/>
      </c>
      <c r="AC273" s="51" t="s">
        <v>7</v>
      </c>
      <c r="AD273" s="51" t="s">
        <v>7</v>
      </c>
      <c r="AE273" s="51" t="s">
        <v>7</v>
      </c>
      <c r="AF273" s="77" t="str">
        <f>IF(MAX(V273:Z273)&gt;0,IF(AF$3=1,$B$3,IF(AF$3=2,$C$3,$D$3)),IF(AF$3=1,$E$3,IF(AF$3=2,$F$3,$G$3)))</f>
        <v>DATA</v>
      </c>
    </row>
    <row r="274" spans="1:32" ht="15.75" thickTop="1" thickBot="1" x14ac:dyDescent="0.25">
      <c r="A274" s="52" t="str">
        <f>[1]CODES!$E1385</f>
        <v>42</v>
      </c>
      <c r="B274" s="52">
        <f>[1]CODES!$A1385</f>
        <v>372</v>
      </c>
      <c r="C274" s="78" t="str">
        <f>IF($AF$3=1,[1]CODES!$B1385,IF($AF$3=2,[1]CODES!$C1385,[1]CODES!$D1385))</f>
        <v>Ireland</v>
      </c>
      <c r="D274" s="54" t="str">
        <f>IF(AC274="","","(*)")</f>
        <v/>
      </c>
      <c r="E274" s="55">
        <v>747</v>
      </c>
      <c r="F274" s="55">
        <v>664</v>
      </c>
      <c r="G274" s="55">
        <v>751</v>
      </c>
      <c r="H274" s="55">
        <v>835</v>
      </c>
      <c r="I274" s="55">
        <v>765</v>
      </c>
      <c r="J274" s="55">
        <v>707</v>
      </c>
      <c r="K274" s="55">
        <v>700</v>
      </c>
      <c r="L274" s="55">
        <v>700</v>
      </c>
      <c r="M274" s="55">
        <v>863</v>
      </c>
      <c r="N274" s="55">
        <v>1139</v>
      </c>
      <c r="O274" s="55">
        <v>1422</v>
      </c>
      <c r="P274" s="55">
        <v>1243</v>
      </c>
      <c r="Q274" s="55">
        <v>1633</v>
      </c>
      <c r="R274" s="55">
        <v>2615</v>
      </c>
      <c r="S274" s="55">
        <v>1820</v>
      </c>
      <c r="T274" s="55">
        <v>2143</v>
      </c>
      <c r="U274" s="55">
        <v>1663</v>
      </c>
      <c r="V274" s="55">
        <v>2414</v>
      </c>
      <c r="W274" s="55">
        <v>1694</v>
      </c>
      <c r="X274" s="55">
        <v>1708</v>
      </c>
      <c r="Y274" s="55">
        <v>1601</v>
      </c>
      <c r="Z274" s="55"/>
      <c r="AA274" s="49" t="str">
        <f>IF(N(Z274)=0,"",Z274/Z$8*100)</f>
        <v/>
      </c>
      <c r="AB274" s="49" t="str">
        <f>IF(OR(N(Z274)=0,N(Y274)=0),"",Z274/Y274*100-100)</f>
        <v/>
      </c>
      <c r="AC274" s="51" t="s">
        <v>7</v>
      </c>
      <c r="AD274" s="51" t="s">
        <v>7</v>
      </c>
      <c r="AE274" s="51" t="s">
        <v>7</v>
      </c>
      <c r="AF274" s="79" t="str">
        <f>IF(MAX(V274:Z274)&gt;0,IF(AF$3=1,$B$3,IF(AF$3=2,$C$3,$D$3)),IF(AF$3=1,$E$3,IF(AF$3=2,$F$3,$G$3)))</f>
        <v>DATA</v>
      </c>
    </row>
    <row r="275" spans="1:32" ht="15.75" thickTop="1" thickBot="1" x14ac:dyDescent="0.25">
      <c r="A275" s="52" t="str">
        <f>[1]CODES!$E1386</f>
        <v>42</v>
      </c>
      <c r="B275" s="52">
        <f>[1]CODES!$A1386</f>
        <v>833</v>
      </c>
      <c r="C275" s="78" t="str">
        <f>IF($AF$3=1,[1]CODES!$B1386,IF($AF$3=2,[1]CODES!$C1386,[1]CODES!$D1386))</f>
        <v>Isle of Man</v>
      </c>
      <c r="D275" s="54" t="str">
        <f>IF(AC275="","","(*)")</f>
        <v/>
      </c>
      <c r="E275" s="55" t="s">
        <v>7</v>
      </c>
      <c r="F275" s="55" t="s">
        <v>7</v>
      </c>
      <c r="G275" s="55" t="s">
        <v>7</v>
      </c>
      <c r="H275" s="55" t="s">
        <v>7</v>
      </c>
      <c r="I275" s="55" t="s">
        <v>7</v>
      </c>
      <c r="J275" s="55" t="s">
        <v>7</v>
      </c>
      <c r="K275" s="55" t="s">
        <v>7</v>
      </c>
      <c r="L275" s="55" t="s">
        <v>7</v>
      </c>
      <c r="M275" s="55" t="s">
        <v>7</v>
      </c>
      <c r="N275" s="55" t="s">
        <v>7</v>
      </c>
      <c r="O275" s="55" t="s">
        <v>7</v>
      </c>
      <c r="P275" s="55" t="s">
        <v>7</v>
      </c>
      <c r="Q275" s="55" t="s">
        <v>7</v>
      </c>
      <c r="R275" s="55" t="s">
        <v>7</v>
      </c>
      <c r="S275" s="55" t="s">
        <v>7</v>
      </c>
      <c r="T275" s="55" t="s">
        <v>7</v>
      </c>
      <c r="U275" s="55">
        <v>14</v>
      </c>
      <c r="V275" s="55">
        <v>34</v>
      </c>
      <c r="W275" s="55">
        <v>12</v>
      </c>
      <c r="X275" s="55">
        <v>18</v>
      </c>
      <c r="Y275" s="55">
        <v>11</v>
      </c>
      <c r="Z275" s="55"/>
      <c r="AA275" s="49" t="str">
        <f>IF(N(Z275)=0,"",Z275/Z$8*100)</f>
        <v/>
      </c>
      <c r="AB275" s="49" t="str">
        <f>IF(OR(N(Z275)=0,N(Y275)=0),"",Z275/Y275*100-100)</f>
        <v/>
      </c>
      <c r="AC275" s="51" t="s">
        <v>7</v>
      </c>
      <c r="AD275" s="51" t="s">
        <v>7</v>
      </c>
      <c r="AE275" s="51" t="s">
        <v>7</v>
      </c>
      <c r="AF275" s="77" t="str">
        <f>IF(MAX(V275:Z275)&gt;0,IF(AF$3=1,$B$3,IF(AF$3=2,$C$3,$D$3)),IF(AF$3=1,$E$3,IF(AF$3=2,$F$3,$G$3)))</f>
        <v>DATA</v>
      </c>
    </row>
    <row r="276" spans="1:32" ht="15.75" thickTop="1" thickBot="1" x14ac:dyDescent="0.25">
      <c r="A276" s="52" t="str">
        <f>[1]CODES!$E1387</f>
        <v>42</v>
      </c>
      <c r="B276" s="52">
        <f>[1]CODES!$A1387</f>
        <v>578</v>
      </c>
      <c r="C276" s="78" t="str">
        <f>IF($AF$3=1,[1]CODES!$B1387,IF($AF$3=2,[1]CODES!$C1387,[1]CODES!$D1387))</f>
        <v>Norway</v>
      </c>
      <c r="D276" s="54" t="str">
        <f>IF(AC276="","","(*)")</f>
        <v/>
      </c>
      <c r="E276" s="55">
        <v>665</v>
      </c>
      <c r="F276" s="55">
        <v>6134</v>
      </c>
      <c r="G276" s="55">
        <v>7126</v>
      </c>
      <c r="H276" s="55">
        <v>8554</v>
      </c>
      <c r="I276" s="55">
        <v>8642</v>
      </c>
      <c r="J276" s="55">
        <v>6717</v>
      </c>
      <c r="K276" s="55">
        <v>894</v>
      </c>
      <c r="L276" s="55">
        <v>1480</v>
      </c>
      <c r="M276" s="55">
        <v>1528</v>
      </c>
      <c r="N276" s="55">
        <v>1749</v>
      </c>
      <c r="O276" s="55">
        <v>2262</v>
      </c>
      <c r="P276" s="55">
        <v>2343</v>
      </c>
      <c r="Q276" s="55">
        <v>2517</v>
      </c>
      <c r="R276" s="55">
        <v>3528</v>
      </c>
      <c r="S276" s="55">
        <v>2827</v>
      </c>
      <c r="T276" s="55">
        <v>2874</v>
      </c>
      <c r="U276" s="55">
        <v>1877</v>
      </c>
      <c r="V276" s="55">
        <v>2705</v>
      </c>
      <c r="W276" s="55">
        <v>2543</v>
      </c>
      <c r="X276" s="55">
        <v>3833</v>
      </c>
      <c r="Y276" s="55">
        <v>3160</v>
      </c>
      <c r="Z276" s="55"/>
      <c r="AA276" s="49" t="str">
        <f>IF(N(Z276)=0,"",Z276/Z$8*100)</f>
        <v/>
      </c>
      <c r="AB276" s="49" t="str">
        <f>IF(OR(N(Z276)=0,N(Y276)=0),"",Z276/Y276*100-100)</f>
        <v/>
      </c>
      <c r="AC276" s="51" t="s">
        <v>7</v>
      </c>
      <c r="AD276" s="51" t="s">
        <v>7</v>
      </c>
      <c r="AE276" s="51" t="s">
        <v>7</v>
      </c>
      <c r="AF276" s="79" t="str">
        <f>IF(MAX(V276:Z276)&gt;0,IF(AF$3=1,$B$3,IF(AF$3=2,$C$3,$D$3)),IF(AF$3=1,$E$3,IF(AF$3=2,$F$3,$G$3)))</f>
        <v>DATA</v>
      </c>
    </row>
    <row r="277" spans="1:32" ht="15.75" thickTop="1" thickBot="1" x14ac:dyDescent="0.25">
      <c r="A277" s="52" t="str">
        <f>[1]CODES!$E1388</f>
        <v>42</v>
      </c>
      <c r="B277" s="52">
        <f>[1]CODES!$A1388</f>
        <v>744</v>
      </c>
      <c r="C277" s="78" t="str">
        <f>IF($AF$3=1,[1]CODES!$B1388,IF($AF$3=2,[1]CODES!$C1388,[1]CODES!$D1388))</f>
        <v>Svalbard and Jan Mayen Islands</v>
      </c>
      <c r="D277" s="54" t="str">
        <f>IF(AC277="","","(*)")</f>
        <v/>
      </c>
      <c r="E277" s="55" t="s">
        <v>7</v>
      </c>
      <c r="F277" s="55" t="s">
        <v>7</v>
      </c>
      <c r="G277" s="55" t="s">
        <v>7</v>
      </c>
      <c r="H277" s="55" t="s">
        <v>7</v>
      </c>
      <c r="I277" s="55" t="s">
        <v>7</v>
      </c>
      <c r="J277" s="55" t="s">
        <v>7</v>
      </c>
      <c r="K277" s="55" t="s">
        <v>7</v>
      </c>
      <c r="L277" s="55" t="s">
        <v>7</v>
      </c>
      <c r="M277" s="55" t="s">
        <v>7</v>
      </c>
      <c r="N277" s="55" t="s">
        <v>7</v>
      </c>
      <c r="O277" s="55" t="s">
        <v>7</v>
      </c>
      <c r="P277" s="55" t="s">
        <v>7</v>
      </c>
      <c r="Q277" s="55" t="s">
        <v>7</v>
      </c>
      <c r="R277" s="55" t="s">
        <v>7</v>
      </c>
      <c r="S277" s="55" t="s">
        <v>7</v>
      </c>
      <c r="T277" s="55" t="s">
        <v>7</v>
      </c>
      <c r="U277" s="55">
        <v>15</v>
      </c>
      <c r="V277" s="55">
        <v>1</v>
      </c>
      <c r="W277" s="55">
        <v>3</v>
      </c>
      <c r="X277" s="55"/>
      <c r="Y277" s="55">
        <v>3</v>
      </c>
      <c r="Z277" s="55"/>
      <c r="AA277" s="49" t="str">
        <f>IF(N(Z277)=0,"",Z277/Z$8*100)</f>
        <v/>
      </c>
      <c r="AB277" s="49" t="str">
        <f>IF(OR(N(Z277)=0,N(Y277)=0),"",Z277/Y277*100-100)</f>
        <v/>
      </c>
      <c r="AC277" s="51" t="s">
        <v>7</v>
      </c>
      <c r="AD277" s="51" t="s">
        <v>7</v>
      </c>
      <c r="AE277" s="51" t="s">
        <v>7</v>
      </c>
      <c r="AF277" s="77" t="str">
        <f>IF(MAX(V277:Z277)&gt;0,IF(AF$3=1,$B$3,IF(AF$3=2,$C$3,$D$3)),IF(AF$3=1,$E$3,IF(AF$3=2,$F$3,$G$3)))</f>
        <v>DATA</v>
      </c>
    </row>
    <row r="278" spans="1:32" ht="15.75" thickTop="1" thickBot="1" x14ac:dyDescent="0.25">
      <c r="A278" s="52" t="str">
        <f>[1]CODES!$E1389</f>
        <v>42</v>
      </c>
      <c r="B278" s="52">
        <f>[1]CODES!$A1389</f>
        <v>752</v>
      </c>
      <c r="C278" s="78" t="str">
        <f>IF($AF$3=1,[1]CODES!$B1389,IF($AF$3=2,[1]CODES!$C1389,[1]CODES!$D1389))</f>
        <v>Sweden</v>
      </c>
      <c r="D278" s="54" t="str">
        <f>IF(AC278="","","(*)")</f>
        <v/>
      </c>
      <c r="E278" s="55">
        <v>1473</v>
      </c>
      <c r="F278" s="55">
        <v>1818</v>
      </c>
      <c r="G278" s="55">
        <v>2000</v>
      </c>
      <c r="H278" s="55">
        <v>1813</v>
      </c>
      <c r="I278" s="55">
        <v>1470</v>
      </c>
      <c r="J278" s="55">
        <v>1496</v>
      </c>
      <c r="K278" s="55">
        <v>1257</v>
      </c>
      <c r="L278" s="55">
        <v>1637</v>
      </c>
      <c r="M278" s="55">
        <v>1844</v>
      </c>
      <c r="N278" s="55">
        <v>2471</v>
      </c>
      <c r="O278" s="55">
        <v>2458</v>
      </c>
      <c r="P278" s="55">
        <v>3120</v>
      </c>
      <c r="Q278" s="55">
        <v>3131</v>
      </c>
      <c r="R278" s="55">
        <v>4575</v>
      </c>
      <c r="S278" s="55">
        <v>3734</v>
      </c>
      <c r="T278" s="55">
        <v>4464</v>
      </c>
      <c r="U278" s="55">
        <v>4308</v>
      </c>
      <c r="V278" s="55">
        <v>5866</v>
      </c>
      <c r="W278" s="55">
        <v>5670</v>
      </c>
      <c r="X278" s="55">
        <v>5559</v>
      </c>
      <c r="Y278" s="55">
        <v>5028</v>
      </c>
      <c r="Z278" s="55"/>
      <c r="AA278" s="49" t="str">
        <f>IF(N(Z278)=0,"",Z278/Z$8*100)</f>
        <v/>
      </c>
      <c r="AB278" s="49" t="str">
        <f>IF(OR(N(Z278)=0,N(Y278)=0),"",Z278/Y278*100-100)</f>
        <v/>
      </c>
      <c r="AC278" s="51" t="s">
        <v>7</v>
      </c>
      <c r="AD278" s="51" t="s">
        <v>7</v>
      </c>
      <c r="AE278" s="51" t="s">
        <v>7</v>
      </c>
      <c r="AF278" s="79" t="str">
        <f>IF(MAX(V278:Z278)&gt;0,IF(AF$3=1,$B$3,IF(AF$3=2,$C$3,$D$3)),IF(AF$3=1,$E$3,IF(AF$3=2,$F$3,$G$3)))</f>
        <v>DATA</v>
      </c>
    </row>
    <row r="279" spans="1:32" ht="15.75" thickTop="1" thickBot="1" x14ac:dyDescent="0.25">
      <c r="A279" s="52" t="str">
        <f>[1]CODES!$E1390</f>
        <v>42</v>
      </c>
      <c r="B279" s="52">
        <f>[1]CODES!$A1390</f>
        <v>826</v>
      </c>
      <c r="C279" s="78" t="str">
        <f>IF($AF$3=1,[1]CODES!$B1390,IF($AF$3=2,[1]CODES!$C1390,[1]CODES!$D1390))</f>
        <v>United Kingdom</v>
      </c>
      <c r="D279" s="54" t="str">
        <f>IF(AC279="","","(*)")</f>
        <v/>
      </c>
      <c r="E279" s="55">
        <v>14124</v>
      </c>
      <c r="F279" s="55">
        <v>16090</v>
      </c>
      <c r="G279" s="55">
        <v>16451</v>
      </c>
      <c r="H279" s="55">
        <v>17603</v>
      </c>
      <c r="I279" s="55">
        <v>15744</v>
      </c>
      <c r="J279" s="55">
        <v>13954</v>
      </c>
      <c r="K279" s="55">
        <v>13626</v>
      </c>
      <c r="L279" s="55">
        <v>15168</v>
      </c>
      <c r="M279" s="55">
        <v>17176</v>
      </c>
      <c r="N279" s="55">
        <v>22402</v>
      </c>
      <c r="O279" s="55">
        <v>28227</v>
      </c>
      <c r="P279" s="55">
        <v>31495</v>
      </c>
      <c r="Q279" s="55">
        <v>38667</v>
      </c>
      <c r="R279" s="55">
        <v>51812</v>
      </c>
      <c r="S279" s="55">
        <v>35716</v>
      </c>
      <c r="T279" s="55">
        <v>39171</v>
      </c>
      <c r="U279" s="55">
        <v>37702</v>
      </c>
      <c r="V279" s="55">
        <v>42508</v>
      </c>
      <c r="W279" s="55">
        <v>43009</v>
      </c>
      <c r="X279" s="55">
        <v>36577</v>
      </c>
      <c r="Y279" s="55">
        <v>40851</v>
      </c>
      <c r="Z279" s="55"/>
      <c r="AA279" s="49" t="str">
        <f>IF(N(Z279)=0,"",Z279/Z$8*100)</f>
        <v/>
      </c>
      <c r="AB279" s="49" t="str">
        <f>IF(OR(N(Z279)=0,N(Y279)=0),"",Z279/Y279*100-100)</f>
        <v/>
      </c>
      <c r="AC279" s="51" t="s">
        <v>7</v>
      </c>
      <c r="AD279" s="51" t="s">
        <v>7</v>
      </c>
      <c r="AE279" s="51" t="s">
        <v>7</v>
      </c>
      <c r="AF279" s="79" t="str">
        <f>IF(MAX(V279:Z279)&gt;0,IF(AF$3=1,$B$3,IF(AF$3=2,$C$3,$D$3)),IF(AF$3=1,$E$3,IF(AF$3=2,$F$3,$G$3)))</f>
        <v>DATA</v>
      </c>
    </row>
    <row r="280" spans="1:32" ht="15.75" thickTop="1" thickBot="1" x14ac:dyDescent="0.25">
      <c r="A280" s="52" t="str">
        <f>[1]CODES!$E1391</f>
        <v>42</v>
      </c>
      <c r="B280" s="52">
        <f>[1]CODES!$A1391</f>
        <v>951</v>
      </c>
      <c r="C280" s="78" t="str">
        <f>IF($AF$3=1,[1]CODES!$B1391,IF($AF$3=2,[1]CODES!$C1391,[1]CODES!$D1391))</f>
        <v>United Kingdom/Ireland</v>
      </c>
      <c r="D280" s="54" t="str">
        <f>IF(AC280="","","(*)")</f>
        <v/>
      </c>
      <c r="E280" s="55" t="s">
        <v>7</v>
      </c>
      <c r="F280" s="55" t="s">
        <v>7</v>
      </c>
      <c r="G280" s="55" t="s">
        <v>7</v>
      </c>
      <c r="H280" s="55" t="s">
        <v>7</v>
      </c>
      <c r="I280" s="55" t="s">
        <v>7</v>
      </c>
      <c r="J280" s="55" t="s">
        <v>7</v>
      </c>
      <c r="K280" s="55" t="s">
        <v>7</v>
      </c>
      <c r="L280" s="55" t="s">
        <v>7</v>
      </c>
      <c r="M280" s="55" t="s">
        <v>7</v>
      </c>
      <c r="N280" s="55" t="s">
        <v>7</v>
      </c>
      <c r="O280" s="55" t="s">
        <v>7</v>
      </c>
      <c r="P280" s="55" t="s">
        <v>7</v>
      </c>
      <c r="Q280" s="55" t="s">
        <v>7</v>
      </c>
      <c r="R280" s="55" t="s">
        <v>7</v>
      </c>
      <c r="S280" s="55" t="s">
        <v>7</v>
      </c>
      <c r="T280" s="55" t="s">
        <v>7</v>
      </c>
      <c r="U280" s="55" t="s">
        <v>7</v>
      </c>
      <c r="V280" s="55" t="s">
        <v>7</v>
      </c>
      <c r="W280" s="55" t="s">
        <v>7</v>
      </c>
      <c r="X280" s="55"/>
      <c r="Y280" s="55"/>
      <c r="Z280" s="55"/>
      <c r="AA280" s="49" t="str">
        <f>IF(N(Z280)=0,"",Z280/Z$8*100)</f>
        <v/>
      </c>
      <c r="AB280" s="49" t="str">
        <f>IF(OR(N(Z280)=0,N(Y280)=0),"",Z280/Y280*100-100)</f>
        <v/>
      </c>
      <c r="AC280" s="51" t="s">
        <v>7</v>
      </c>
      <c r="AD280" s="51" t="s">
        <v>7</v>
      </c>
      <c r="AE280" s="51" t="s">
        <v>7</v>
      </c>
      <c r="AF280" s="77" t="str">
        <f>IF(MAX(V280:Z280)&gt;0,IF(AF$3=1,$B$3,IF(AF$3=2,$C$3,$D$3)),IF(AF$3=1,$E$3,IF(AF$3=2,$F$3,$G$3)))</f>
        <v>NO DATA</v>
      </c>
    </row>
    <row r="281" spans="1:32" ht="15.75" thickTop="1" thickBot="1" x14ac:dyDescent="0.25">
      <c r="A281" s="52" t="str">
        <f>[1]CODES!$E1392</f>
        <v>42</v>
      </c>
      <c r="B281" s="52">
        <f>[1]CODES!$A1392</f>
        <v>952</v>
      </c>
      <c r="C281" s="78" t="str">
        <f>IF($AF$3=1,[1]CODES!$B1392,IF($AF$3=2,[1]CODES!$C1392,[1]CODES!$D1392))</f>
        <v>Scandinavia</v>
      </c>
      <c r="D281" s="54" t="str">
        <f>IF(AC281="","","(*)")</f>
        <v/>
      </c>
      <c r="E281" s="55" t="s">
        <v>7</v>
      </c>
      <c r="F281" s="55" t="s">
        <v>7</v>
      </c>
      <c r="G281" s="55" t="s">
        <v>7</v>
      </c>
      <c r="H281" s="55" t="s">
        <v>7</v>
      </c>
      <c r="I281" s="55" t="s">
        <v>7</v>
      </c>
      <c r="J281" s="55" t="s">
        <v>7</v>
      </c>
      <c r="K281" s="55" t="s">
        <v>7</v>
      </c>
      <c r="L281" s="55" t="s">
        <v>7</v>
      </c>
      <c r="M281" s="55" t="s">
        <v>7</v>
      </c>
      <c r="N281" s="55" t="s">
        <v>7</v>
      </c>
      <c r="O281" s="55" t="s">
        <v>7</v>
      </c>
      <c r="P281" s="55" t="s">
        <v>7</v>
      </c>
      <c r="Q281" s="55" t="s">
        <v>7</v>
      </c>
      <c r="R281" s="55" t="s">
        <v>7</v>
      </c>
      <c r="S281" s="55" t="s">
        <v>7</v>
      </c>
      <c r="T281" s="55" t="s">
        <v>7</v>
      </c>
      <c r="U281" s="55" t="s">
        <v>7</v>
      </c>
      <c r="V281" s="55" t="s">
        <v>7</v>
      </c>
      <c r="W281" s="55" t="s">
        <v>7</v>
      </c>
      <c r="X281" s="55"/>
      <c r="Y281" s="55"/>
      <c r="Z281" s="55"/>
      <c r="AA281" s="49" t="str">
        <f>IF(N(Z281)=0,"",Z281/Z$8*100)</f>
        <v/>
      </c>
      <c r="AB281" s="49" t="str">
        <f>IF(OR(N(Z281)=0,N(Y281)=0),"",Z281/Y281*100-100)</f>
        <v/>
      </c>
      <c r="AC281" s="51" t="s">
        <v>7</v>
      </c>
      <c r="AD281" s="51" t="s">
        <v>7</v>
      </c>
      <c r="AE281" s="51" t="s">
        <v>7</v>
      </c>
      <c r="AF281" s="77" t="str">
        <f>IF(MAX(V281:Z281)&gt;0,IF(AF$3=1,$B$3,IF(AF$3=2,$C$3,$D$3)),IF(AF$3=1,$E$3,IF(AF$3=2,$F$3,$G$3)))</f>
        <v>NO DATA</v>
      </c>
    </row>
    <row r="282" spans="1:32" ht="15.75" thickTop="1" thickBot="1" x14ac:dyDescent="0.25">
      <c r="A282" s="52" t="str">
        <f>[1]CODES!$E1393</f>
        <v>42</v>
      </c>
      <c r="B282" s="52">
        <f>[1]CODES!$A1393</f>
        <v>953</v>
      </c>
      <c r="C282" s="78" t="str">
        <f>IF($AF$3=1,[1]CODES!$B1393,IF($AF$3=2,[1]CODES!$C1393,[1]CODES!$D1393))</f>
        <v>Other countries of Northern Europe</v>
      </c>
      <c r="D282" s="54" t="str">
        <f>IF(AC282="","","(*)")</f>
        <v/>
      </c>
      <c r="E282" s="55" t="s">
        <v>7</v>
      </c>
      <c r="F282" s="55" t="s">
        <v>7</v>
      </c>
      <c r="G282" s="55" t="s">
        <v>7</v>
      </c>
      <c r="H282" s="55" t="s">
        <v>7</v>
      </c>
      <c r="I282" s="55" t="s">
        <v>7</v>
      </c>
      <c r="J282" s="55" t="s">
        <v>7</v>
      </c>
      <c r="K282" s="55" t="s">
        <v>7</v>
      </c>
      <c r="L282" s="55" t="s">
        <v>7</v>
      </c>
      <c r="M282" s="55" t="s">
        <v>7</v>
      </c>
      <c r="N282" s="55" t="s">
        <v>7</v>
      </c>
      <c r="O282" s="55" t="s">
        <v>7</v>
      </c>
      <c r="P282" s="55" t="s">
        <v>7</v>
      </c>
      <c r="Q282" s="55" t="s">
        <v>7</v>
      </c>
      <c r="R282" s="55" t="s">
        <v>7</v>
      </c>
      <c r="S282" s="55" t="s">
        <v>7</v>
      </c>
      <c r="T282" s="55" t="s">
        <v>7</v>
      </c>
      <c r="U282" s="55" t="s">
        <v>7</v>
      </c>
      <c r="V282" s="55" t="s">
        <v>7</v>
      </c>
      <c r="W282" s="55" t="s">
        <v>7</v>
      </c>
      <c r="X282" s="55"/>
      <c r="Y282" s="55"/>
      <c r="Z282" s="55"/>
      <c r="AA282" s="49" t="str">
        <f>IF(N(Z282)=0,"",Z282/Z$8*100)</f>
        <v/>
      </c>
      <c r="AB282" s="49" t="str">
        <f>IF(OR(N(Z282)=0,N(Y282)=0),"",Z282/Y282*100-100)</f>
        <v/>
      </c>
      <c r="AC282" s="51" t="s">
        <v>7</v>
      </c>
      <c r="AD282" s="51" t="s">
        <v>7</v>
      </c>
      <c r="AE282" s="51" t="s">
        <v>7</v>
      </c>
      <c r="AF282" s="77" t="str">
        <f>IF(MAX(V282:Z282)&gt;0,IF(AF$3=1,$B$3,IF(AF$3=2,$C$3,$D$3)),IF(AF$3=1,$E$3,IF(AF$3=2,$F$3,$G$3)))</f>
        <v>NO DATA</v>
      </c>
    </row>
    <row r="283" spans="1:32" ht="15.75" thickTop="1" thickBot="1" x14ac:dyDescent="0.25">
      <c r="A283" s="52" t="str">
        <f>[1]CODES!$E1394</f>
        <v>42</v>
      </c>
      <c r="B283" s="52">
        <f>[1]CODES!$A1394</f>
        <v>954</v>
      </c>
      <c r="C283" s="78" t="str">
        <f>IF($AF$3=1,[1]CODES!$B1394,IF($AF$3=2,[1]CODES!$C1394,[1]CODES!$D1394))</f>
        <v>All countries of Northern Europe</v>
      </c>
      <c r="D283" s="54" t="str">
        <f>IF(AC283="","","(*)")</f>
        <v/>
      </c>
      <c r="E283" s="55" t="s">
        <v>7</v>
      </c>
      <c r="F283" s="55" t="s">
        <v>7</v>
      </c>
      <c r="G283" s="55" t="s">
        <v>7</v>
      </c>
      <c r="H283" s="55" t="s">
        <v>7</v>
      </c>
      <c r="I283" s="55" t="s">
        <v>7</v>
      </c>
      <c r="J283" s="55" t="s">
        <v>7</v>
      </c>
      <c r="K283" s="55" t="s">
        <v>7</v>
      </c>
      <c r="L283" s="55" t="s">
        <v>7</v>
      </c>
      <c r="M283" s="55" t="s">
        <v>7</v>
      </c>
      <c r="N283" s="55" t="s">
        <v>7</v>
      </c>
      <c r="O283" s="55" t="s">
        <v>7</v>
      </c>
      <c r="P283" s="55" t="s">
        <v>7</v>
      </c>
      <c r="Q283" s="55" t="s">
        <v>7</v>
      </c>
      <c r="R283" s="55" t="s">
        <v>7</v>
      </c>
      <c r="S283" s="55" t="s">
        <v>7</v>
      </c>
      <c r="T283" s="55" t="s">
        <v>7</v>
      </c>
      <c r="U283" s="55" t="s">
        <v>7</v>
      </c>
      <c r="V283" s="55" t="s">
        <v>7</v>
      </c>
      <c r="W283" s="55" t="s">
        <v>7</v>
      </c>
      <c r="X283" s="55"/>
      <c r="Y283" s="55"/>
      <c r="Z283" s="55"/>
      <c r="AA283" s="49" t="str">
        <f>IF(N(Z283)=0,"",Z283/Z$8*100)</f>
        <v/>
      </c>
      <c r="AB283" s="49" t="str">
        <f>IF(OR(N(Z283)=0,N(Y283)=0),"",Z283/Y283*100-100)</f>
        <v/>
      </c>
      <c r="AC283" s="51" t="s">
        <v>7</v>
      </c>
      <c r="AD283" s="51" t="s">
        <v>7</v>
      </c>
      <c r="AE283" s="51" t="s">
        <v>7</v>
      </c>
      <c r="AF283" s="77" t="str">
        <f>IF(MAX(V283:Z283)&gt;0,IF(AF$3=1,$B$3,IF(AF$3=2,$C$3,$D$3)),IF(AF$3=1,$E$3,IF(AF$3=2,$F$3,$G$3)))</f>
        <v>NO DATA</v>
      </c>
    </row>
    <row r="284" spans="1:32" ht="16.5" thickTop="1" thickBot="1" x14ac:dyDescent="0.25">
      <c r="A284" s="38" t="str">
        <f>[1]CODES!$E1395</f>
        <v>43</v>
      </c>
      <c r="B284" s="38">
        <f>[1]CODES!$A1395</f>
        <v>43000</v>
      </c>
      <c r="C284" s="82" t="str">
        <f>IF($AF$3=1,[1]CODES!$B1395,IF($AF$3=2,[1]CODES!$C1395,[1]CODES!$D1395))</f>
        <v>SOUTHERN EUROPE</v>
      </c>
      <c r="D284" s="40" t="str">
        <f>IF(AC284="","","(*)")</f>
        <v/>
      </c>
      <c r="E284" s="85">
        <f>SUM(E285:E305)</f>
        <v>1655</v>
      </c>
      <c r="F284" s="85">
        <f>SUM(F285:F305)</f>
        <v>2195</v>
      </c>
      <c r="G284" s="85">
        <f>SUM(G285:G305)</f>
        <v>2139</v>
      </c>
      <c r="H284" s="85">
        <f>SUM(H285:H305)</f>
        <v>2280</v>
      </c>
      <c r="I284" s="85">
        <f>SUM(I285:I305)</f>
        <v>2192</v>
      </c>
      <c r="J284" s="85">
        <f>SUM(J285:J305)</f>
        <v>1604</v>
      </c>
      <c r="K284" s="85">
        <f>SUM(K285:K305)</f>
        <v>2150</v>
      </c>
      <c r="L284" s="85">
        <f>SUM(L285:L305)</f>
        <v>1842</v>
      </c>
      <c r="M284" s="85">
        <f>SUM(M285:M305)</f>
        <v>2009</v>
      </c>
      <c r="N284" s="85">
        <f>SUM(N285:N305)</f>
        <v>2406</v>
      </c>
      <c r="O284" s="85">
        <f>SUM(O285:O305)</f>
        <v>3335</v>
      </c>
      <c r="P284" s="85">
        <f>SUM(P285:P305)</f>
        <v>4485</v>
      </c>
      <c r="Q284" s="85">
        <f>SUM(Q285:Q305)</f>
        <v>3787</v>
      </c>
      <c r="R284" s="85">
        <f>SUM(R285:R305)</f>
        <v>5142</v>
      </c>
      <c r="S284" s="85">
        <f>SUM(S285:S305)</f>
        <v>4595</v>
      </c>
      <c r="T284" s="85">
        <f>SUM(T285:T305)</f>
        <v>5622</v>
      </c>
      <c r="U284" s="85">
        <f>SUM(U285:U305)</f>
        <v>8614</v>
      </c>
      <c r="V284" s="85">
        <f>SUM(V285:V305)</f>
        <v>10371</v>
      </c>
      <c r="W284" s="85">
        <f>SUM(W285:W305)</f>
        <v>10611</v>
      </c>
      <c r="X284" s="85">
        <f>SUM(X285:X305)</f>
        <v>11172</v>
      </c>
      <c r="Y284" s="85">
        <f>SUM(Y285:Y305)</f>
        <v>10210</v>
      </c>
      <c r="Z284" s="85">
        <f>SUM(Z285:Z305)</f>
        <v>0</v>
      </c>
      <c r="AA284" s="84" t="str">
        <f>IF(N(Z284)=0,"",Z284/Z$8*100)</f>
        <v/>
      </c>
      <c r="AB284" s="84" t="str">
        <f>IF(OR(N(Z284)=0,N(Y284)=0),"",Z284/Y284*100-100)</f>
        <v/>
      </c>
      <c r="AC284" s="83" t="s">
        <v>7</v>
      </c>
      <c r="AD284" s="83" t="s">
        <v>7</v>
      </c>
      <c r="AE284" s="83" t="s">
        <v>7</v>
      </c>
      <c r="AF284" s="79" t="str">
        <f>IF(MAX(V284:Z284)&gt;0,IF(AF$3=1,$B$3,IF(AF$3=2,$C$3,$D$3)),IF(AF$3=1,$E$3,IF(AF$3=2,$F$3,$G$3)))</f>
        <v>DATA</v>
      </c>
    </row>
    <row r="285" spans="1:32" ht="15.75" thickTop="1" thickBot="1" x14ac:dyDescent="0.25">
      <c r="A285" s="52" t="str">
        <f>[1]CODES!$E1396</f>
        <v>43</v>
      </c>
      <c r="B285" s="52">
        <f>[1]CODES!$A1396</f>
        <v>8</v>
      </c>
      <c r="C285" s="78" t="str">
        <f>IF($AF$3=1,[1]CODES!$B1396,IF($AF$3=2,[1]CODES!$C1396,[1]CODES!$D1396))</f>
        <v>Albania</v>
      </c>
      <c r="D285" s="54" t="str">
        <f>IF(AC285="","","(*)")</f>
        <v/>
      </c>
      <c r="E285" s="55" t="s">
        <v>7</v>
      </c>
      <c r="F285" s="55" t="s">
        <v>7</v>
      </c>
      <c r="G285" s="55" t="s">
        <v>7</v>
      </c>
      <c r="H285" s="55" t="s">
        <v>7</v>
      </c>
      <c r="I285" s="55" t="s">
        <v>7</v>
      </c>
      <c r="J285" s="55" t="s">
        <v>7</v>
      </c>
      <c r="K285" s="55" t="s">
        <v>7</v>
      </c>
      <c r="L285" s="55" t="s">
        <v>7</v>
      </c>
      <c r="M285" s="55" t="s">
        <v>7</v>
      </c>
      <c r="N285" s="55" t="s">
        <v>7</v>
      </c>
      <c r="O285" s="55" t="s">
        <v>7</v>
      </c>
      <c r="P285" s="55" t="s">
        <v>7</v>
      </c>
      <c r="Q285" s="55" t="s">
        <v>7</v>
      </c>
      <c r="R285" s="55" t="s">
        <v>7</v>
      </c>
      <c r="S285" s="55" t="s">
        <v>7</v>
      </c>
      <c r="T285" s="55" t="s">
        <v>7</v>
      </c>
      <c r="U285" s="55">
        <v>396</v>
      </c>
      <c r="V285" s="55">
        <v>108</v>
      </c>
      <c r="W285" s="55">
        <v>95</v>
      </c>
      <c r="X285" s="55">
        <v>472</v>
      </c>
      <c r="Y285" s="55">
        <v>79</v>
      </c>
      <c r="Z285" s="55"/>
      <c r="AA285" s="49" t="str">
        <f>IF(N(Z285)=0,"",Z285/Z$8*100)</f>
        <v/>
      </c>
      <c r="AB285" s="49" t="str">
        <f>IF(OR(N(Z285)=0,N(Y285)=0),"",Z285/Y285*100-100)</f>
        <v/>
      </c>
      <c r="AC285" s="51" t="s">
        <v>7</v>
      </c>
      <c r="AD285" s="51" t="s">
        <v>7</v>
      </c>
      <c r="AE285" s="51" t="s">
        <v>7</v>
      </c>
      <c r="AF285" s="77" t="str">
        <f>IF(MAX(V285:Z285)&gt;0,IF(AF$3=1,$B$3,IF(AF$3=2,$C$3,$D$3)),IF(AF$3=1,$E$3,IF(AF$3=2,$F$3,$G$3)))</f>
        <v>DATA</v>
      </c>
    </row>
    <row r="286" spans="1:32" ht="15.75" thickTop="1" thickBot="1" x14ac:dyDescent="0.25">
      <c r="A286" s="52" t="str">
        <f>[1]CODES!$E1397</f>
        <v>43</v>
      </c>
      <c r="B286" s="52">
        <f>[1]CODES!$A1397</f>
        <v>20</v>
      </c>
      <c r="C286" s="78" t="str">
        <f>IF($AF$3=1,[1]CODES!$B1397,IF($AF$3=2,[1]CODES!$C1397,[1]CODES!$D1397))</f>
        <v>Andorra</v>
      </c>
      <c r="D286" s="54" t="str">
        <f>IF(AC286="","","(*)")</f>
        <v/>
      </c>
      <c r="E286" s="55" t="s">
        <v>7</v>
      </c>
      <c r="F286" s="55" t="s">
        <v>7</v>
      </c>
      <c r="G286" s="55" t="s">
        <v>7</v>
      </c>
      <c r="H286" s="55" t="s">
        <v>7</v>
      </c>
      <c r="I286" s="55" t="s">
        <v>7</v>
      </c>
      <c r="J286" s="55" t="s">
        <v>7</v>
      </c>
      <c r="K286" s="55" t="s">
        <v>7</v>
      </c>
      <c r="L286" s="55" t="s">
        <v>7</v>
      </c>
      <c r="M286" s="55" t="s">
        <v>7</v>
      </c>
      <c r="N286" s="55" t="s">
        <v>7</v>
      </c>
      <c r="O286" s="55" t="s">
        <v>7</v>
      </c>
      <c r="P286" s="55" t="s">
        <v>7</v>
      </c>
      <c r="Q286" s="55" t="s">
        <v>7</v>
      </c>
      <c r="R286" s="55" t="s">
        <v>7</v>
      </c>
      <c r="S286" s="55" t="s">
        <v>7</v>
      </c>
      <c r="T286" s="55" t="s">
        <v>7</v>
      </c>
      <c r="U286" s="55">
        <v>22</v>
      </c>
      <c r="V286" s="55">
        <v>13</v>
      </c>
      <c r="W286" s="55">
        <v>9</v>
      </c>
      <c r="X286" s="55">
        <v>8</v>
      </c>
      <c r="Y286" s="55">
        <v>5</v>
      </c>
      <c r="Z286" s="55"/>
      <c r="AA286" s="49" t="str">
        <f>IF(N(Z286)=0,"",Z286/Z$8*100)</f>
        <v/>
      </c>
      <c r="AB286" s="49" t="str">
        <f>IF(OR(N(Z286)=0,N(Y286)=0),"",Z286/Y286*100-100)</f>
        <v/>
      </c>
      <c r="AC286" s="51" t="s">
        <v>7</v>
      </c>
      <c r="AD286" s="51" t="s">
        <v>7</v>
      </c>
      <c r="AE286" s="51" t="s">
        <v>7</v>
      </c>
      <c r="AF286" s="77" t="str">
        <f>IF(MAX(V286:Z286)&gt;0,IF(AF$3=1,$B$3,IF(AF$3=2,$C$3,$D$3)),IF(AF$3=1,$E$3,IF(AF$3=2,$F$3,$G$3)))</f>
        <v>DATA</v>
      </c>
    </row>
    <row r="287" spans="1:32" ht="15.75" thickTop="1" thickBot="1" x14ac:dyDescent="0.25">
      <c r="A287" s="52" t="str">
        <f>[1]CODES!$E1398</f>
        <v>43</v>
      </c>
      <c r="B287" s="52">
        <f>[1]CODES!$A1398</f>
        <v>70</v>
      </c>
      <c r="C287" s="78" t="str">
        <f>IF($AF$3=1,[1]CODES!$B1398,IF($AF$3=2,[1]CODES!$C1398,[1]CODES!$D1398))</f>
        <v>Bosnia and Herzegovina</v>
      </c>
      <c r="D287" s="54" t="str">
        <f>IF(AC287="","","(*)")</f>
        <v/>
      </c>
      <c r="E287" s="55" t="s">
        <v>7</v>
      </c>
      <c r="F287" s="55" t="s">
        <v>7</v>
      </c>
      <c r="G287" s="55" t="s">
        <v>7</v>
      </c>
      <c r="H287" s="55" t="s">
        <v>7</v>
      </c>
      <c r="I287" s="55" t="s">
        <v>7</v>
      </c>
      <c r="J287" s="55" t="s">
        <v>7</v>
      </c>
      <c r="K287" s="55" t="s">
        <v>7</v>
      </c>
      <c r="L287" s="55" t="s">
        <v>7</v>
      </c>
      <c r="M287" s="55" t="s">
        <v>7</v>
      </c>
      <c r="N287" s="55" t="s">
        <v>7</v>
      </c>
      <c r="O287" s="55" t="s">
        <v>7</v>
      </c>
      <c r="P287" s="55" t="s">
        <v>7</v>
      </c>
      <c r="Q287" s="55" t="s">
        <v>7</v>
      </c>
      <c r="R287" s="55" t="s">
        <v>7</v>
      </c>
      <c r="S287" s="55" t="s">
        <v>7</v>
      </c>
      <c r="T287" s="55" t="s">
        <v>7</v>
      </c>
      <c r="U287" s="55">
        <v>34</v>
      </c>
      <c r="V287" s="55">
        <v>119</v>
      </c>
      <c r="W287" s="55">
        <v>130</v>
      </c>
      <c r="X287" s="55">
        <v>189</v>
      </c>
      <c r="Y287" s="55">
        <v>149</v>
      </c>
      <c r="Z287" s="55"/>
      <c r="AA287" s="49" t="str">
        <f>IF(N(Z287)=0,"",Z287/Z$8*100)</f>
        <v/>
      </c>
      <c r="AB287" s="49" t="str">
        <f>IF(OR(N(Z287)=0,N(Y287)=0),"",Z287/Y287*100-100)</f>
        <v/>
      </c>
      <c r="AC287" s="51" t="s">
        <v>7</v>
      </c>
      <c r="AD287" s="51" t="s">
        <v>7</v>
      </c>
      <c r="AE287" s="51" t="s">
        <v>7</v>
      </c>
      <c r="AF287" s="77" t="str">
        <f>IF(MAX(V287:Z287)&gt;0,IF(AF$3=1,$B$3,IF(AF$3=2,$C$3,$D$3)),IF(AF$3=1,$E$3,IF(AF$3=2,$F$3,$G$3)))</f>
        <v>DATA</v>
      </c>
    </row>
    <row r="288" spans="1:32" ht="15.75" thickTop="1" thickBot="1" x14ac:dyDescent="0.25">
      <c r="A288" s="52" t="str">
        <f>[1]CODES!$E1399</f>
        <v>43</v>
      </c>
      <c r="B288" s="52">
        <f>[1]CODES!$A1399</f>
        <v>191</v>
      </c>
      <c r="C288" s="78" t="str">
        <f>IF($AF$3=1,[1]CODES!$B1399,IF($AF$3=2,[1]CODES!$C1399,[1]CODES!$D1399))</f>
        <v>Croatia</v>
      </c>
      <c r="D288" s="54" t="str">
        <f>IF(AC288="","","(*)")</f>
        <v/>
      </c>
      <c r="E288" s="55" t="s">
        <v>7</v>
      </c>
      <c r="F288" s="55" t="s">
        <v>7</v>
      </c>
      <c r="G288" s="55" t="s">
        <v>7</v>
      </c>
      <c r="H288" s="55" t="s">
        <v>7</v>
      </c>
      <c r="I288" s="55" t="s">
        <v>7</v>
      </c>
      <c r="J288" s="55" t="s">
        <v>7</v>
      </c>
      <c r="K288" s="55" t="s">
        <v>7</v>
      </c>
      <c r="L288" s="55" t="s">
        <v>7</v>
      </c>
      <c r="M288" s="55" t="s">
        <v>7</v>
      </c>
      <c r="N288" s="55" t="s">
        <v>7</v>
      </c>
      <c r="O288" s="55" t="s">
        <v>7</v>
      </c>
      <c r="P288" s="55" t="s">
        <v>7</v>
      </c>
      <c r="Q288" s="55" t="s">
        <v>7</v>
      </c>
      <c r="R288" s="55" t="s">
        <v>7</v>
      </c>
      <c r="S288" s="55" t="s">
        <v>7</v>
      </c>
      <c r="T288" s="55" t="s">
        <v>7</v>
      </c>
      <c r="U288" s="55">
        <v>83</v>
      </c>
      <c r="V288" s="55">
        <v>98</v>
      </c>
      <c r="W288" s="55">
        <v>96</v>
      </c>
      <c r="X288" s="55">
        <v>83</v>
      </c>
      <c r="Y288" s="55">
        <v>164</v>
      </c>
      <c r="Z288" s="55"/>
      <c r="AA288" s="49" t="str">
        <f>IF(N(Z288)=0,"",Z288/Z$8*100)</f>
        <v/>
      </c>
      <c r="AB288" s="49" t="str">
        <f>IF(OR(N(Z288)=0,N(Y288)=0),"",Z288/Y288*100-100)</f>
        <v/>
      </c>
      <c r="AC288" s="51" t="s">
        <v>7</v>
      </c>
      <c r="AD288" s="51" t="s">
        <v>7</v>
      </c>
      <c r="AE288" s="51" t="s">
        <v>7</v>
      </c>
      <c r="AF288" s="77" t="str">
        <f>IF(MAX(V288:Z288)&gt;0,IF(AF$3=1,$B$3,IF(AF$3=2,$C$3,$D$3)),IF(AF$3=1,$E$3,IF(AF$3=2,$F$3,$G$3)))</f>
        <v>DATA</v>
      </c>
    </row>
    <row r="289" spans="1:32" ht="15.75" thickTop="1" thickBot="1" x14ac:dyDescent="0.25">
      <c r="A289" s="52" t="str">
        <f>[1]CODES!$E1400</f>
        <v>43</v>
      </c>
      <c r="B289" s="52">
        <f>[1]CODES!$A1400</f>
        <v>292</v>
      </c>
      <c r="C289" s="78" t="str">
        <f>IF($AF$3=1,[1]CODES!$B1400,IF($AF$3=2,[1]CODES!$C1400,[1]CODES!$D1400))</f>
        <v>Gibraltar</v>
      </c>
      <c r="D289" s="54" t="str">
        <f>IF(AC289="","","(*)")</f>
        <v/>
      </c>
      <c r="E289" s="55" t="s">
        <v>7</v>
      </c>
      <c r="F289" s="55" t="s">
        <v>7</v>
      </c>
      <c r="G289" s="55" t="s">
        <v>7</v>
      </c>
      <c r="H289" s="55" t="s">
        <v>7</v>
      </c>
      <c r="I289" s="55" t="s">
        <v>7</v>
      </c>
      <c r="J289" s="55" t="s">
        <v>7</v>
      </c>
      <c r="K289" s="55" t="s">
        <v>7</v>
      </c>
      <c r="L289" s="55" t="s">
        <v>7</v>
      </c>
      <c r="M289" s="55" t="s">
        <v>7</v>
      </c>
      <c r="N289" s="55" t="s">
        <v>7</v>
      </c>
      <c r="O289" s="55" t="s">
        <v>7</v>
      </c>
      <c r="P289" s="55" t="s">
        <v>7</v>
      </c>
      <c r="Q289" s="55" t="s">
        <v>7</v>
      </c>
      <c r="R289" s="55" t="s">
        <v>7</v>
      </c>
      <c r="S289" s="55" t="s">
        <v>7</v>
      </c>
      <c r="T289" s="55" t="s">
        <v>7</v>
      </c>
      <c r="U289" s="55">
        <v>2</v>
      </c>
      <c r="V289" s="55">
        <v>1</v>
      </c>
      <c r="W289" s="55">
        <v>4</v>
      </c>
      <c r="X289" s="55"/>
      <c r="Y289" s="55">
        <v>2</v>
      </c>
      <c r="Z289" s="55"/>
      <c r="AA289" s="49" t="str">
        <f>IF(N(Z289)=0,"",Z289/Z$8*100)</f>
        <v/>
      </c>
      <c r="AB289" s="49" t="str">
        <f>IF(OR(N(Z289)=0,N(Y289)=0),"",Z289/Y289*100-100)</f>
        <v/>
      </c>
      <c r="AC289" s="51" t="s">
        <v>7</v>
      </c>
      <c r="AD289" s="51" t="s">
        <v>7</v>
      </c>
      <c r="AE289" s="51" t="s">
        <v>7</v>
      </c>
      <c r="AF289" s="77" t="str">
        <f>IF(MAX(V289:Z289)&gt;0,IF(AF$3=1,$B$3,IF(AF$3=2,$C$3,$D$3)),IF(AF$3=1,$E$3,IF(AF$3=2,$F$3,$G$3)))</f>
        <v>DATA</v>
      </c>
    </row>
    <row r="290" spans="1:32" ht="15.75" thickTop="1" thickBot="1" x14ac:dyDescent="0.25">
      <c r="A290" s="52" t="str">
        <f>[1]CODES!$E1401</f>
        <v>43</v>
      </c>
      <c r="B290" s="52">
        <f>[1]CODES!$A1401</f>
        <v>300</v>
      </c>
      <c r="C290" s="78" t="str">
        <f>IF($AF$3=1,[1]CODES!$B1401,IF($AF$3=2,[1]CODES!$C1401,[1]CODES!$D1401))</f>
        <v>Greece</v>
      </c>
      <c r="D290" s="54" t="str">
        <f>IF(AC290="","","(*)")</f>
        <v/>
      </c>
      <c r="E290" s="55" t="s">
        <v>7</v>
      </c>
      <c r="F290" s="55" t="s">
        <v>7</v>
      </c>
      <c r="G290" s="55" t="s">
        <v>7</v>
      </c>
      <c r="H290" s="55" t="s">
        <v>7</v>
      </c>
      <c r="I290" s="55" t="s">
        <v>7</v>
      </c>
      <c r="J290" s="55" t="s">
        <v>7</v>
      </c>
      <c r="K290" s="55" t="s">
        <v>7</v>
      </c>
      <c r="L290" s="55" t="s">
        <v>7</v>
      </c>
      <c r="M290" s="55" t="s">
        <v>7</v>
      </c>
      <c r="N290" s="55" t="s">
        <v>7</v>
      </c>
      <c r="O290" s="55" t="s">
        <v>7</v>
      </c>
      <c r="P290" s="55" t="s">
        <v>7</v>
      </c>
      <c r="Q290" s="55" t="s">
        <v>7</v>
      </c>
      <c r="R290" s="55" t="s">
        <v>7</v>
      </c>
      <c r="S290" s="55" t="s">
        <v>7</v>
      </c>
      <c r="T290" s="55" t="s">
        <v>7</v>
      </c>
      <c r="U290" s="55">
        <v>243</v>
      </c>
      <c r="V290" s="55">
        <v>275</v>
      </c>
      <c r="W290" s="55">
        <v>286</v>
      </c>
      <c r="X290" s="55">
        <v>384</v>
      </c>
      <c r="Y290" s="55">
        <v>316</v>
      </c>
      <c r="Z290" s="55"/>
      <c r="AA290" s="49" t="str">
        <f>IF(N(Z290)=0,"",Z290/Z$8*100)</f>
        <v/>
      </c>
      <c r="AB290" s="49" t="str">
        <f>IF(OR(N(Z290)=0,N(Y290)=0),"",Z290/Y290*100-100)</f>
        <v/>
      </c>
      <c r="AC290" s="51" t="s">
        <v>7</v>
      </c>
      <c r="AD290" s="51" t="s">
        <v>7</v>
      </c>
      <c r="AE290" s="51" t="s">
        <v>7</v>
      </c>
      <c r="AF290" s="77" t="str">
        <f>IF(MAX(V290:Z290)&gt;0,IF(AF$3=1,$B$3,IF(AF$3=2,$C$3,$D$3)),IF(AF$3=1,$E$3,IF(AF$3=2,$F$3,$G$3)))</f>
        <v>DATA</v>
      </c>
    </row>
    <row r="291" spans="1:32" ht="15.75" thickTop="1" thickBot="1" x14ac:dyDescent="0.25">
      <c r="A291" s="52" t="str">
        <f>[1]CODES!$E1402</f>
        <v>43</v>
      </c>
      <c r="B291" s="52">
        <f>[1]CODES!$A1402</f>
        <v>336</v>
      </c>
      <c r="C291" s="78" t="str">
        <f>IF($AF$3=1,[1]CODES!$B1402,IF($AF$3=2,[1]CODES!$C1402,[1]CODES!$D1402))</f>
        <v>Holy See</v>
      </c>
      <c r="D291" s="54" t="str">
        <f>IF(AC291="","","(*)")</f>
        <v/>
      </c>
      <c r="E291" s="55" t="s">
        <v>7</v>
      </c>
      <c r="F291" s="55" t="s">
        <v>7</v>
      </c>
      <c r="G291" s="55" t="s">
        <v>7</v>
      </c>
      <c r="H291" s="55" t="s">
        <v>7</v>
      </c>
      <c r="I291" s="55" t="s">
        <v>7</v>
      </c>
      <c r="J291" s="55" t="s">
        <v>7</v>
      </c>
      <c r="K291" s="55" t="s">
        <v>7</v>
      </c>
      <c r="L291" s="55" t="s">
        <v>7</v>
      </c>
      <c r="M291" s="55" t="s">
        <v>7</v>
      </c>
      <c r="N291" s="55" t="s">
        <v>7</v>
      </c>
      <c r="O291" s="55" t="s">
        <v>7</v>
      </c>
      <c r="P291" s="55" t="s">
        <v>7</v>
      </c>
      <c r="Q291" s="55" t="s">
        <v>7</v>
      </c>
      <c r="R291" s="55" t="s">
        <v>7</v>
      </c>
      <c r="S291" s="55" t="s">
        <v>7</v>
      </c>
      <c r="T291" s="55" t="s">
        <v>7</v>
      </c>
      <c r="U291" s="55">
        <v>10</v>
      </c>
      <c r="V291" s="55">
        <v>4</v>
      </c>
      <c r="W291" s="55" t="s">
        <v>7</v>
      </c>
      <c r="X291" s="55"/>
      <c r="Y291" s="55">
        <v>2</v>
      </c>
      <c r="Z291" s="55"/>
      <c r="AA291" s="49" t="str">
        <f>IF(N(Z291)=0,"",Z291/Z$8*100)</f>
        <v/>
      </c>
      <c r="AB291" s="49" t="str">
        <f>IF(OR(N(Z291)=0,N(Y291)=0),"",Z291/Y291*100-100)</f>
        <v/>
      </c>
      <c r="AC291" s="51" t="s">
        <v>7</v>
      </c>
      <c r="AD291" s="51" t="s">
        <v>7</v>
      </c>
      <c r="AE291" s="51" t="s">
        <v>7</v>
      </c>
      <c r="AF291" s="77" t="str">
        <f>IF(MAX(V291:Z291)&gt;0,IF(AF$3=1,$B$3,IF(AF$3=2,$C$3,$D$3)),IF(AF$3=1,$E$3,IF(AF$3=2,$F$3,$G$3)))</f>
        <v>DATA</v>
      </c>
    </row>
    <row r="292" spans="1:32" ht="15.75" thickTop="1" thickBot="1" x14ac:dyDescent="0.25">
      <c r="A292" s="52" t="str">
        <f>[1]CODES!$E1403</f>
        <v>43</v>
      </c>
      <c r="B292" s="52">
        <f>[1]CODES!$A1403</f>
        <v>380</v>
      </c>
      <c r="C292" s="78" t="str">
        <f>IF($AF$3=1,[1]CODES!$B1403,IF($AF$3=2,[1]CODES!$C1403,[1]CODES!$D1403))</f>
        <v>Italy</v>
      </c>
      <c r="D292" s="54" t="str">
        <f>IF(AC292="","","(*)")</f>
        <v/>
      </c>
      <c r="E292" s="55">
        <v>1536</v>
      </c>
      <c r="F292" s="55">
        <v>2123</v>
      </c>
      <c r="G292" s="55">
        <v>2036</v>
      </c>
      <c r="H292" s="55">
        <v>2236</v>
      </c>
      <c r="I292" s="55">
        <v>2128</v>
      </c>
      <c r="J292" s="55">
        <v>1560</v>
      </c>
      <c r="K292" s="55">
        <v>2080</v>
      </c>
      <c r="L292" s="55">
        <v>1735</v>
      </c>
      <c r="M292" s="55">
        <v>1924</v>
      </c>
      <c r="N292" s="55">
        <v>2406</v>
      </c>
      <c r="O292" s="55">
        <v>3301</v>
      </c>
      <c r="P292" s="55">
        <v>4075</v>
      </c>
      <c r="Q292" s="55">
        <v>3679</v>
      </c>
      <c r="R292" s="55">
        <v>5063</v>
      </c>
      <c r="S292" s="55">
        <v>4567</v>
      </c>
      <c r="T292" s="55">
        <v>5505</v>
      </c>
      <c r="U292" s="55">
        <v>5335</v>
      </c>
      <c r="V292" s="55">
        <v>6732</v>
      </c>
      <c r="W292" s="55">
        <v>7128</v>
      </c>
      <c r="X292" s="55">
        <v>5861</v>
      </c>
      <c r="Y292" s="55">
        <v>6776</v>
      </c>
      <c r="Z292" s="55"/>
      <c r="AA292" s="49" t="str">
        <f>IF(N(Z292)=0,"",Z292/Z$8*100)</f>
        <v/>
      </c>
      <c r="AB292" s="49" t="str">
        <f>IF(OR(N(Z292)=0,N(Y292)=0),"",Z292/Y292*100-100)</f>
        <v/>
      </c>
      <c r="AC292" s="51" t="s">
        <v>7</v>
      </c>
      <c r="AD292" s="51" t="s">
        <v>7</v>
      </c>
      <c r="AE292" s="51" t="s">
        <v>7</v>
      </c>
      <c r="AF292" s="79" t="str">
        <f>IF(MAX(V292:Z292)&gt;0,IF(AF$3=1,$B$3,IF(AF$3=2,$C$3,$D$3)),IF(AF$3=1,$E$3,IF(AF$3=2,$F$3,$G$3)))</f>
        <v>DATA</v>
      </c>
    </row>
    <row r="293" spans="1:32" ht="15.75" thickTop="1" thickBot="1" x14ac:dyDescent="0.25">
      <c r="A293" s="52" t="str">
        <f>[1]CODES!$E1404</f>
        <v>43</v>
      </c>
      <c r="B293" s="52">
        <f>[1]CODES!$A1404</f>
        <v>470</v>
      </c>
      <c r="C293" s="78" t="str">
        <f>IF($AF$3=1,[1]CODES!$B1404,IF($AF$3=2,[1]CODES!$C1404,[1]CODES!$D1404))</f>
        <v>Malta</v>
      </c>
      <c r="D293" s="54" t="str">
        <f>IF(AC293="","","(*)")</f>
        <v/>
      </c>
      <c r="E293" s="55" t="s">
        <v>7</v>
      </c>
      <c r="F293" s="55" t="s">
        <v>7</v>
      </c>
      <c r="G293" s="55" t="s">
        <v>7</v>
      </c>
      <c r="H293" s="55" t="s">
        <v>7</v>
      </c>
      <c r="I293" s="55" t="s">
        <v>7</v>
      </c>
      <c r="J293" s="55" t="s">
        <v>7</v>
      </c>
      <c r="K293" s="55" t="s">
        <v>7</v>
      </c>
      <c r="L293" s="55" t="s">
        <v>7</v>
      </c>
      <c r="M293" s="55" t="s">
        <v>7</v>
      </c>
      <c r="N293" s="55" t="s">
        <v>7</v>
      </c>
      <c r="O293" s="55" t="s">
        <v>7</v>
      </c>
      <c r="P293" s="55" t="s">
        <v>7</v>
      </c>
      <c r="Q293" s="55" t="s">
        <v>7</v>
      </c>
      <c r="R293" s="55" t="s">
        <v>7</v>
      </c>
      <c r="S293" s="55" t="s">
        <v>7</v>
      </c>
      <c r="T293" s="55" t="s">
        <v>7</v>
      </c>
      <c r="U293" s="55">
        <v>62</v>
      </c>
      <c r="V293" s="55">
        <v>38</v>
      </c>
      <c r="W293" s="55">
        <v>58</v>
      </c>
      <c r="X293" s="55">
        <v>57</v>
      </c>
      <c r="Y293" s="55">
        <v>37</v>
      </c>
      <c r="Z293" s="55"/>
      <c r="AA293" s="49" t="str">
        <f>IF(N(Z293)=0,"",Z293/Z$8*100)</f>
        <v/>
      </c>
      <c r="AB293" s="49" t="str">
        <f>IF(OR(N(Z293)=0,N(Y293)=0),"",Z293/Y293*100-100)</f>
        <v/>
      </c>
      <c r="AC293" s="51" t="s">
        <v>7</v>
      </c>
      <c r="AD293" s="51" t="s">
        <v>7</v>
      </c>
      <c r="AE293" s="51" t="s">
        <v>7</v>
      </c>
      <c r="AF293" s="77" t="str">
        <f>IF(MAX(V293:Z293)&gt;0,IF(AF$3=1,$B$3,IF(AF$3=2,$C$3,$D$3)),IF(AF$3=1,$E$3,IF(AF$3=2,$F$3,$G$3)))</f>
        <v>DATA</v>
      </c>
    </row>
    <row r="294" spans="1:32" ht="15.75" thickTop="1" thickBot="1" x14ac:dyDescent="0.25">
      <c r="A294" s="52" t="str">
        <f>[1]CODES!$E1405</f>
        <v>43</v>
      </c>
      <c r="B294" s="52">
        <f>[1]CODES!$A1405</f>
        <v>499</v>
      </c>
      <c r="C294" s="78" t="str">
        <f>IF($AF$3=1,[1]CODES!$B1405,IF($AF$3=2,[1]CODES!$C1405,[1]CODES!$D1405))</f>
        <v>Montenegro</v>
      </c>
      <c r="D294" s="54" t="str">
        <f>IF(AC294="","","(*)")</f>
        <v/>
      </c>
      <c r="E294" s="55" t="s">
        <v>7</v>
      </c>
      <c r="F294" s="55" t="s">
        <v>7</v>
      </c>
      <c r="G294" s="55" t="s">
        <v>7</v>
      </c>
      <c r="H294" s="55" t="s">
        <v>7</v>
      </c>
      <c r="I294" s="55" t="s">
        <v>7</v>
      </c>
      <c r="J294" s="55" t="s">
        <v>7</v>
      </c>
      <c r="K294" s="55" t="s">
        <v>7</v>
      </c>
      <c r="L294" s="55" t="s">
        <v>7</v>
      </c>
      <c r="M294" s="55" t="s">
        <v>7</v>
      </c>
      <c r="N294" s="55" t="s">
        <v>7</v>
      </c>
      <c r="O294" s="55" t="s">
        <v>7</v>
      </c>
      <c r="P294" s="55" t="s">
        <v>7</v>
      </c>
      <c r="Q294" s="55" t="s">
        <v>7</v>
      </c>
      <c r="R294" s="55" t="s">
        <v>7</v>
      </c>
      <c r="S294" s="55" t="s">
        <v>7</v>
      </c>
      <c r="T294" s="55" t="s">
        <v>7</v>
      </c>
      <c r="U294" s="55" t="s">
        <v>7</v>
      </c>
      <c r="V294" s="55" t="s">
        <v>7</v>
      </c>
      <c r="W294" s="55" t="s">
        <v>7</v>
      </c>
      <c r="X294" s="55"/>
      <c r="Y294" s="55"/>
      <c r="Z294" s="55"/>
      <c r="AA294" s="49" t="str">
        <f>IF(N(Z294)=0,"",Z294/Z$8*100)</f>
        <v/>
      </c>
      <c r="AB294" s="49" t="str">
        <f>IF(OR(N(Z294)=0,N(Y294)=0),"",Z294/Y294*100-100)</f>
        <v/>
      </c>
      <c r="AC294" s="51" t="s">
        <v>7</v>
      </c>
      <c r="AD294" s="51" t="s">
        <v>7</v>
      </c>
      <c r="AE294" s="51" t="s">
        <v>7</v>
      </c>
      <c r="AF294" s="77" t="str">
        <f>IF(MAX(V294:Z294)&gt;0,IF(AF$3=1,$B$3,IF(AF$3=2,$C$3,$D$3)),IF(AF$3=1,$E$3,IF(AF$3=2,$F$3,$G$3)))</f>
        <v>NO DATA</v>
      </c>
    </row>
    <row r="295" spans="1:32" ht="15.75" thickTop="1" thickBot="1" x14ac:dyDescent="0.25">
      <c r="A295" s="52" t="str">
        <f>[1]CODES!$E1406</f>
        <v>43</v>
      </c>
      <c r="B295" s="52">
        <f>[1]CODES!$A1406</f>
        <v>620</v>
      </c>
      <c r="C295" s="78" t="str">
        <f>IF($AF$3=1,[1]CODES!$B1406,IF($AF$3=2,[1]CODES!$C1406,[1]CODES!$D1406))</f>
        <v>Portugal</v>
      </c>
      <c r="D295" s="54" t="str">
        <f>IF(AC295="","","(*)")</f>
        <v/>
      </c>
      <c r="E295" s="55" t="s">
        <v>7</v>
      </c>
      <c r="F295" s="55" t="s">
        <v>7</v>
      </c>
      <c r="G295" s="55" t="s">
        <v>7</v>
      </c>
      <c r="H295" s="55" t="s">
        <v>7</v>
      </c>
      <c r="I295" s="55" t="s">
        <v>7</v>
      </c>
      <c r="J295" s="55" t="s">
        <v>7</v>
      </c>
      <c r="K295" s="55" t="s">
        <v>7</v>
      </c>
      <c r="L295" s="55" t="s">
        <v>7</v>
      </c>
      <c r="M295" s="55" t="s">
        <v>7</v>
      </c>
      <c r="N295" s="55" t="s">
        <v>7</v>
      </c>
      <c r="O295" s="55" t="s">
        <v>7</v>
      </c>
      <c r="P295" s="55" t="s">
        <v>7</v>
      </c>
      <c r="Q295" s="55" t="s">
        <v>7</v>
      </c>
      <c r="R295" s="55" t="s">
        <v>7</v>
      </c>
      <c r="S295" s="55" t="s">
        <v>7</v>
      </c>
      <c r="T295" s="55" t="s">
        <v>7</v>
      </c>
      <c r="U295" s="55">
        <v>183</v>
      </c>
      <c r="V295" s="55">
        <v>184</v>
      </c>
      <c r="W295" s="55">
        <v>178</v>
      </c>
      <c r="X295" s="55">
        <v>368</v>
      </c>
      <c r="Y295" s="55">
        <v>314</v>
      </c>
      <c r="Z295" s="55"/>
      <c r="AA295" s="49" t="str">
        <f>IF(N(Z295)=0,"",Z295/Z$8*100)</f>
        <v/>
      </c>
      <c r="AB295" s="49" t="str">
        <f>IF(OR(N(Z295)=0,N(Y295)=0),"",Z295/Y295*100-100)</f>
        <v/>
      </c>
      <c r="AC295" s="51" t="s">
        <v>7</v>
      </c>
      <c r="AD295" s="51" t="s">
        <v>7</v>
      </c>
      <c r="AE295" s="51" t="s">
        <v>7</v>
      </c>
      <c r="AF295" s="77" t="str">
        <f>IF(MAX(V295:Z295)&gt;0,IF(AF$3=1,$B$3,IF(AF$3=2,$C$3,$D$3)),IF(AF$3=1,$E$3,IF(AF$3=2,$F$3,$G$3)))</f>
        <v>DATA</v>
      </c>
    </row>
    <row r="296" spans="1:32" ht="15.75" thickTop="1" thickBot="1" x14ac:dyDescent="0.25">
      <c r="A296" s="52" t="str">
        <f>[1]CODES!$E1407</f>
        <v>43</v>
      </c>
      <c r="B296" s="52">
        <f>[1]CODES!$A1407</f>
        <v>674</v>
      </c>
      <c r="C296" s="78" t="str">
        <f>IF($AF$3=1,[1]CODES!$B1407,IF($AF$3=2,[1]CODES!$C1407,[1]CODES!$D1407))</f>
        <v>San Marino</v>
      </c>
      <c r="D296" s="54" t="str">
        <f>IF(AC296="","","(*)")</f>
        <v/>
      </c>
      <c r="E296" s="55" t="s">
        <v>7</v>
      </c>
      <c r="F296" s="55" t="s">
        <v>7</v>
      </c>
      <c r="G296" s="55" t="s">
        <v>7</v>
      </c>
      <c r="H296" s="55" t="s">
        <v>7</v>
      </c>
      <c r="I296" s="55" t="s">
        <v>7</v>
      </c>
      <c r="J296" s="55" t="s">
        <v>7</v>
      </c>
      <c r="K296" s="55" t="s">
        <v>7</v>
      </c>
      <c r="L296" s="55" t="s">
        <v>7</v>
      </c>
      <c r="M296" s="55" t="s">
        <v>7</v>
      </c>
      <c r="N296" s="55" t="s">
        <v>7</v>
      </c>
      <c r="O296" s="55" t="s">
        <v>7</v>
      </c>
      <c r="P296" s="55" t="s">
        <v>7</v>
      </c>
      <c r="Q296" s="55" t="s">
        <v>7</v>
      </c>
      <c r="R296" s="55" t="s">
        <v>7</v>
      </c>
      <c r="S296" s="55" t="s">
        <v>7</v>
      </c>
      <c r="T296" s="55" t="s">
        <v>7</v>
      </c>
      <c r="U296" s="55">
        <v>5</v>
      </c>
      <c r="V296" s="55">
        <v>12</v>
      </c>
      <c r="W296" s="55">
        <v>12</v>
      </c>
      <c r="X296" s="55">
        <v>4</v>
      </c>
      <c r="Y296" s="55">
        <v>4</v>
      </c>
      <c r="Z296" s="55"/>
      <c r="AA296" s="49" t="str">
        <f>IF(N(Z296)=0,"",Z296/Z$8*100)</f>
        <v/>
      </c>
      <c r="AB296" s="49" t="str">
        <f>IF(OR(N(Z296)=0,N(Y296)=0),"",Z296/Y296*100-100)</f>
        <v/>
      </c>
      <c r="AC296" s="51" t="s">
        <v>7</v>
      </c>
      <c r="AD296" s="51" t="s">
        <v>7</v>
      </c>
      <c r="AE296" s="51" t="s">
        <v>7</v>
      </c>
      <c r="AF296" s="77" t="str">
        <f>IF(MAX(V296:Z296)&gt;0,IF(AF$3=1,$B$3,IF(AF$3=2,$C$3,$D$3)),IF(AF$3=1,$E$3,IF(AF$3=2,$F$3,$G$3)))</f>
        <v>DATA</v>
      </c>
    </row>
    <row r="297" spans="1:32" ht="15.75" thickTop="1" thickBot="1" x14ac:dyDescent="0.25">
      <c r="A297" s="52" t="str">
        <f>[1]CODES!$E1408</f>
        <v>43</v>
      </c>
      <c r="B297" s="52">
        <f>[1]CODES!$A1408</f>
        <v>688</v>
      </c>
      <c r="C297" s="78" t="str">
        <f>IF($AF$3=1,[1]CODES!$B1408,IF($AF$3=2,[1]CODES!$C1408,[1]CODES!$D1408))</f>
        <v>Serbia</v>
      </c>
      <c r="D297" s="54" t="str">
        <f>IF(AC297="","","(*)")</f>
        <v/>
      </c>
      <c r="E297" s="55" t="s">
        <v>7</v>
      </c>
      <c r="F297" s="55" t="s">
        <v>7</v>
      </c>
      <c r="G297" s="55" t="s">
        <v>7</v>
      </c>
      <c r="H297" s="55" t="s">
        <v>7</v>
      </c>
      <c r="I297" s="55" t="s">
        <v>7</v>
      </c>
      <c r="J297" s="55" t="s">
        <v>7</v>
      </c>
      <c r="K297" s="55" t="s">
        <v>7</v>
      </c>
      <c r="L297" s="55" t="s">
        <v>7</v>
      </c>
      <c r="M297" s="55" t="s">
        <v>7</v>
      </c>
      <c r="N297" s="55" t="s">
        <v>7</v>
      </c>
      <c r="O297" s="55" t="s">
        <v>7</v>
      </c>
      <c r="P297" s="55" t="s">
        <v>7</v>
      </c>
      <c r="Q297" s="55" t="s">
        <v>7</v>
      </c>
      <c r="R297" s="55" t="s">
        <v>7</v>
      </c>
      <c r="S297" s="55" t="s">
        <v>7</v>
      </c>
      <c r="T297" s="55" t="s">
        <v>7</v>
      </c>
      <c r="U297" s="55" t="s">
        <v>7</v>
      </c>
      <c r="V297" s="55" t="s">
        <v>7</v>
      </c>
      <c r="W297" s="55" t="s">
        <v>7</v>
      </c>
      <c r="X297" s="55"/>
      <c r="Y297" s="55"/>
      <c r="Z297" s="55"/>
      <c r="AA297" s="49" t="str">
        <f>IF(N(Z297)=0,"",Z297/Z$8*100)</f>
        <v/>
      </c>
      <c r="AB297" s="49" t="str">
        <f>IF(OR(N(Z297)=0,N(Y297)=0),"",Z297/Y297*100-100)</f>
        <v/>
      </c>
      <c r="AC297" s="51" t="s">
        <v>7</v>
      </c>
      <c r="AD297" s="51" t="s">
        <v>7</v>
      </c>
      <c r="AE297" s="51" t="s">
        <v>7</v>
      </c>
      <c r="AF297" s="77" t="str">
        <f>IF(MAX(V297:Z297)&gt;0,IF(AF$3=1,$B$3,IF(AF$3=2,$C$3,$D$3)),IF(AF$3=1,$E$3,IF(AF$3=2,$F$3,$G$3)))</f>
        <v>NO DATA</v>
      </c>
    </row>
    <row r="298" spans="1:32" ht="15.75" thickTop="1" thickBot="1" x14ac:dyDescent="0.25">
      <c r="A298" s="52" t="str">
        <f>[1]CODES!$E1409</f>
        <v>43</v>
      </c>
      <c r="B298" s="52">
        <f>[1]CODES!$A1409</f>
        <v>891</v>
      </c>
      <c r="C298" s="78" t="str">
        <f>IF($AF$3=1,[1]CODES!$B1409,IF($AF$3=2,[1]CODES!$C1409,[1]CODES!$D1409))</f>
        <v>Serbia and Montenegro</v>
      </c>
      <c r="D298" s="54" t="str">
        <f>IF(AC298="","","(*)")</f>
        <v/>
      </c>
      <c r="E298" s="55">
        <v>119</v>
      </c>
      <c r="F298" s="55">
        <v>72</v>
      </c>
      <c r="G298" s="55">
        <v>103</v>
      </c>
      <c r="H298" s="55">
        <v>44</v>
      </c>
      <c r="I298" s="55">
        <v>64</v>
      </c>
      <c r="J298" s="55">
        <v>44</v>
      </c>
      <c r="K298" s="55">
        <v>70</v>
      </c>
      <c r="L298" s="55">
        <v>107</v>
      </c>
      <c r="M298" s="55">
        <v>85</v>
      </c>
      <c r="N298" s="55" t="s">
        <v>7</v>
      </c>
      <c r="O298" s="55">
        <v>34</v>
      </c>
      <c r="P298" s="55">
        <v>410</v>
      </c>
      <c r="Q298" s="55">
        <v>108</v>
      </c>
      <c r="R298" s="55">
        <v>79</v>
      </c>
      <c r="S298" s="55">
        <v>28</v>
      </c>
      <c r="T298" s="55">
        <v>117</v>
      </c>
      <c r="U298" s="55">
        <v>183</v>
      </c>
      <c r="V298" s="55">
        <v>371</v>
      </c>
      <c r="W298" s="55">
        <v>294</v>
      </c>
      <c r="X298" s="55">
        <v>332</v>
      </c>
      <c r="Y298" s="55">
        <v>457</v>
      </c>
      <c r="Z298" s="55"/>
      <c r="AA298" s="49" t="str">
        <f>IF(N(Z298)=0,"",Z298/Z$8*100)</f>
        <v/>
      </c>
      <c r="AB298" s="49" t="str">
        <f>IF(OR(N(Z298)=0,N(Y298)=0),"",Z298/Y298*100-100)</f>
        <v/>
      </c>
      <c r="AC298" s="51" t="s">
        <v>7</v>
      </c>
      <c r="AD298" s="51" t="s">
        <v>7</v>
      </c>
      <c r="AE298" s="51" t="s">
        <v>7</v>
      </c>
      <c r="AF298" s="79" t="str">
        <f>IF(MAX(V298:Z298)&gt;0,IF(AF$3=1,$B$3,IF(AF$3=2,$C$3,$D$3)),IF(AF$3=1,$E$3,IF(AF$3=2,$F$3,$G$3)))</f>
        <v>DATA</v>
      </c>
    </row>
    <row r="299" spans="1:32" ht="15.75" thickTop="1" thickBot="1" x14ac:dyDescent="0.25">
      <c r="A299" s="52" t="str">
        <f>[1]CODES!$E1410</f>
        <v>43</v>
      </c>
      <c r="B299" s="52">
        <f>[1]CODES!$A1410</f>
        <v>705</v>
      </c>
      <c r="C299" s="78" t="str">
        <f>IF($AF$3=1,[1]CODES!$B1410,IF($AF$3=2,[1]CODES!$C1410,[1]CODES!$D1410))</f>
        <v>Slovenia</v>
      </c>
      <c r="D299" s="54" t="str">
        <f>IF(AC299="","","(*)")</f>
        <v/>
      </c>
      <c r="E299" s="55" t="s">
        <v>7</v>
      </c>
      <c r="F299" s="55" t="s">
        <v>7</v>
      </c>
      <c r="G299" s="55" t="s">
        <v>7</v>
      </c>
      <c r="H299" s="55" t="s">
        <v>7</v>
      </c>
      <c r="I299" s="55" t="s">
        <v>7</v>
      </c>
      <c r="J299" s="55" t="s">
        <v>7</v>
      </c>
      <c r="K299" s="55" t="s">
        <v>7</v>
      </c>
      <c r="L299" s="55" t="s">
        <v>7</v>
      </c>
      <c r="M299" s="55" t="s">
        <v>7</v>
      </c>
      <c r="N299" s="55" t="s">
        <v>7</v>
      </c>
      <c r="O299" s="55" t="s">
        <v>7</v>
      </c>
      <c r="P299" s="55" t="s">
        <v>7</v>
      </c>
      <c r="Q299" s="55" t="s">
        <v>7</v>
      </c>
      <c r="R299" s="55" t="s">
        <v>7</v>
      </c>
      <c r="S299" s="55" t="s">
        <v>7</v>
      </c>
      <c r="T299" s="55" t="s">
        <v>7</v>
      </c>
      <c r="U299" s="55">
        <v>120</v>
      </c>
      <c r="V299" s="55">
        <v>109</v>
      </c>
      <c r="W299" s="55">
        <v>85</v>
      </c>
      <c r="X299" s="55">
        <v>90</v>
      </c>
      <c r="Y299" s="55">
        <v>99</v>
      </c>
      <c r="Z299" s="55"/>
      <c r="AA299" s="49" t="str">
        <f>IF(N(Z299)=0,"",Z299/Z$8*100)</f>
        <v/>
      </c>
      <c r="AB299" s="49" t="str">
        <f>IF(OR(N(Z299)=0,N(Y299)=0),"",Z299/Y299*100-100)</f>
        <v/>
      </c>
      <c r="AC299" s="51" t="s">
        <v>7</v>
      </c>
      <c r="AD299" s="51" t="s">
        <v>7</v>
      </c>
      <c r="AE299" s="51" t="s">
        <v>7</v>
      </c>
      <c r="AF299" s="77" t="str">
        <f>IF(MAX(V299:Z299)&gt;0,IF(AF$3=1,$B$3,IF(AF$3=2,$C$3,$D$3)),IF(AF$3=1,$E$3,IF(AF$3=2,$F$3,$G$3)))</f>
        <v>DATA</v>
      </c>
    </row>
    <row r="300" spans="1:32" ht="15.75" thickTop="1" thickBot="1" x14ac:dyDescent="0.25">
      <c r="A300" s="52" t="str">
        <f>[1]CODES!$E1411</f>
        <v>43</v>
      </c>
      <c r="B300" s="52">
        <f>[1]CODES!$A1411</f>
        <v>724</v>
      </c>
      <c r="C300" s="78" t="str">
        <f>IF($AF$3=1,[1]CODES!$B1411,IF($AF$3=2,[1]CODES!$C1411,[1]CODES!$D1411))</f>
        <v>Spain</v>
      </c>
      <c r="D300" s="54" t="str">
        <f>IF(AC300="","","(*)")</f>
        <v/>
      </c>
      <c r="E300" s="55" t="s">
        <v>7</v>
      </c>
      <c r="F300" s="55" t="s">
        <v>7</v>
      </c>
      <c r="G300" s="55" t="s">
        <v>7</v>
      </c>
      <c r="H300" s="55" t="s">
        <v>7</v>
      </c>
      <c r="I300" s="55" t="s">
        <v>7</v>
      </c>
      <c r="J300" s="55" t="s">
        <v>7</v>
      </c>
      <c r="K300" s="55" t="s">
        <v>7</v>
      </c>
      <c r="L300" s="55" t="s">
        <v>7</v>
      </c>
      <c r="M300" s="55" t="s">
        <v>7</v>
      </c>
      <c r="N300" s="55" t="s">
        <v>7</v>
      </c>
      <c r="O300" s="55" t="s">
        <v>7</v>
      </c>
      <c r="P300" s="55" t="s">
        <v>7</v>
      </c>
      <c r="Q300" s="55" t="s">
        <v>7</v>
      </c>
      <c r="R300" s="55" t="s">
        <v>7</v>
      </c>
      <c r="S300" s="55" t="s">
        <v>7</v>
      </c>
      <c r="T300" s="55" t="s">
        <v>7</v>
      </c>
      <c r="U300" s="55">
        <v>1895</v>
      </c>
      <c r="V300" s="55">
        <v>2242</v>
      </c>
      <c r="W300" s="55">
        <v>2177</v>
      </c>
      <c r="X300" s="55">
        <v>3236</v>
      </c>
      <c r="Y300" s="55">
        <v>1686</v>
      </c>
      <c r="Z300" s="55"/>
      <c r="AA300" s="49" t="str">
        <f>IF(N(Z300)=0,"",Z300/Z$8*100)</f>
        <v/>
      </c>
      <c r="AB300" s="49" t="str">
        <f>IF(OR(N(Z300)=0,N(Y300)=0),"",Z300/Y300*100-100)</f>
        <v/>
      </c>
      <c r="AC300" s="51" t="s">
        <v>7</v>
      </c>
      <c r="AD300" s="51" t="s">
        <v>7</v>
      </c>
      <c r="AE300" s="51" t="s">
        <v>7</v>
      </c>
      <c r="AF300" s="77" t="str">
        <f>IF(MAX(V300:Z300)&gt;0,IF(AF$3=1,$B$3,IF(AF$3=2,$C$3,$D$3)),IF(AF$3=1,$E$3,IF(AF$3=2,$F$3,$G$3)))</f>
        <v>DATA</v>
      </c>
    </row>
    <row r="301" spans="1:32" ht="15.75" thickTop="1" thickBot="1" x14ac:dyDescent="0.25">
      <c r="A301" s="52" t="str">
        <f>[1]CODES!$E1412</f>
        <v>43</v>
      </c>
      <c r="B301" s="52">
        <f>[1]CODES!$A1412</f>
        <v>807</v>
      </c>
      <c r="C301" s="78" t="str">
        <f>IF($AF$3=1,[1]CODES!$B1412,IF($AF$3=2,[1]CODES!$C1412,[1]CODES!$D1412))</f>
        <v>The Former Yugoslav Republic of Macedonia</v>
      </c>
      <c r="D301" s="54" t="str">
        <f>IF(AC301="","","(*)")</f>
        <v/>
      </c>
      <c r="E301" s="55" t="s">
        <v>7</v>
      </c>
      <c r="F301" s="55" t="s">
        <v>7</v>
      </c>
      <c r="G301" s="55" t="s">
        <v>7</v>
      </c>
      <c r="H301" s="55" t="s">
        <v>7</v>
      </c>
      <c r="I301" s="55" t="s">
        <v>7</v>
      </c>
      <c r="J301" s="55" t="s">
        <v>7</v>
      </c>
      <c r="K301" s="55" t="s">
        <v>7</v>
      </c>
      <c r="L301" s="55" t="s">
        <v>7</v>
      </c>
      <c r="M301" s="55" t="s">
        <v>7</v>
      </c>
      <c r="N301" s="55" t="s">
        <v>7</v>
      </c>
      <c r="O301" s="55" t="s">
        <v>7</v>
      </c>
      <c r="P301" s="55" t="s">
        <v>7</v>
      </c>
      <c r="Q301" s="55" t="s">
        <v>7</v>
      </c>
      <c r="R301" s="55" t="s">
        <v>7</v>
      </c>
      <c r="S301" s="55" t="s">
        <v>7</v>
      </c>
      <c r="T301" s="55" t="s">
        <v>7</v>
      </c>
      <c r="U301" s="55">
        <v>28</v>
      </c>
      <c r="V301" s="55">
        <v>39</v>
      </c>
      <c r="W301" s="55">
        <v>35</v>
      </c>
      <c r="X301" s="55">
        <v>34</v>
      </c>
      <c r="Y301" s="55">
        <v>34</v>
      </c>
      <c r="Z301" s="55"/>
      <c r="AA301" s="49" t="str">
        <f>IF(N(Z301)=0,"",Z301/Z$8*100)</f>
        <v/>
      </c>
      <c r="AB301" s="49" t="str">
        <f>IF(OR(N(Z301)=0,N(Y301)=0),"",Z301/Y301*100-100)</f>
        <v/>
      </c>
      <c r="AC301" s="51" t="s">
        <v>7</v>
      </c>
      <c r="AD301" s="51" t="s">
        <v>7</v>
      </c>
      <c r="AE301" s="51" t="s">
        <v>7</v>
      </c>
      <c r="AF301" s="77" t="str">
        <f>IF(MAX(V301:Z301)&gt;0,IF(AF$3=1,$B$3,IF(AF$3=2,$C$3,$D$3)),IF(AF$3=1,$E$3,IF(AF$3=2,$F$3,$G$3)))</f>
        <v>DATA</v>
      </c>
    </row>
    <row r="302" spans="1:32" ht="15.75" thickTop="1" thickBot="1" x14ac:dyDescent="0.25">
      <c r="A302" s="52" t="str">
        <f>[1]CODES!$E1413</f>
        <v>43</v>
      </c>
      <c r="B302" s="52">
        <f>[1]CODES!$A1413</f>
        <v>890</v>
      </c>
      <c r="C302" s="78" t="str">
        <f>IF($AF$3=1,[1]CODES!$B1413,IF($AF$3=2,[1]CODES!$C1413,[1]CODES!$D1413))</f>
        <v>Yugoslavia, SFR (former)</v>
      </c>
      <c r="D302" s="54" t="str">
        <f>IF(AC302="","","(*)")</f>
        <v/>
      </c>
      <c r="E302" s="55" t="s">
        <v>7</v>
      </c>
      <c r="F302" s="55" t="s">
        <v>7</v>
      </c>
      <c r="G302" s="55" t="s">
        <v>7</v>
      </c>
      <c r="H302" s="55" t="s">
        <v>7</v>
      </c>
      <c r="I302" s="55" t="s">
        <v>7</v>
      </c>
      <c r="J302" s="55" t="s">
        <v>7</v>
      </c>
      <c r="K302" s="55" t="s">
        <v>7</v>
      </c>
      <c r="L302" s="55" t="s">
        <v>7</v>
      </c>
      <c r="M302" s="55" t="s">
        <v>7</v>
      </c>
      <c r="N302" s="55" t="s">
        <v>7</v>
      </c>
      <c r="O302" s="55" t="s">
        <v>7</v>
      </c>
      <c r="P302" s="55" t="s">
        <v>7</v>
      </c>
      <c r="Q302" s="55" t="s">
        <v>7</v>
      </c>
      <c r="R302" s="55" t="s">
        <v>7</v>
      </c>
      <c r="S302" s="55" t="s">
        <v>7</v>
      </c>
      <c r="T302" s="55" t="s">
        <v>7</v>
      </c>
      <c r="U302" s="55">
        <v>13</v>
      </c>
      <c r="V302" s="55">
        <v>26</v>
      </c>
      <c r="W302" s="55">
        <v>24</v>
      </c>
      <c r="X302" s="55">
        <v>54</v>
      </c>
      <c r="Y302" s="55">
        <v>86</v>
      </c>
      <c r="Z302" s="55"/>
      <c r="AA302" s="49" t="str">
        <f>IF(N(Z302)=0,"",Z302/Z$8*100)</f>
        <v/>
      </c>
      <c r="AB302" s="49" t="str">
        <f>IF(OR(N(Z302)=0,N(Y302)=0),"",Z302/Y302*100-100)</f>
        <v/>
      </c>
      <c r="AC302" s="51" t="s">
        <v>7</v>
      </c>
      <c r="AD302" s="51" t="s">
        <v>7</v>
      </c>
      <c r="AE302" s="51" t="s">
        <v>7</v>
      </c>
      <c r="AF302" s="77" t="str">
        <f>IF(MAX(V302:Z302)&gt;0,IF(AF$3=1,$B$3,IF(AF$3=2,$C$3,$D$3)),IF(AF$3=1,$E$3,IF(AF$3=2,$F$3,$G$3)))</f>
        <v>DATA</v>
      </c>
    </row>
    <row r="303" spans="1:32" ht="15.75" thickTop="1" thickBot="1" x14ac:dyDescent="0.25">
      <c r="A303" s="52" t="str">
        <f>[1]CODES!$E1414</f>
        <v>43</v>
      </c>
      <c r="B303" s="52">
        <f>[1]CODES!$A1414</f>
        <v>955</v>
      </c>
      <c r="C303" s="78" t="str">
        <f>IF($AF$3=1,[1]CODES!$B1414,IF($AF$3=2,[1]CODES!$C1414,[1]CODES!$D1414))</f>
        <v>Spain,Portugal</v>
      </c>
      <c r="D303" s="54" t="str">
        <f>IF(AC303="","","(*)")</f>
        <v/>
      </c>
      <c r="E303" s="55" t="s">
        <v>7</v>
      </c>
      <c r="F303" s="55" t="s">
        <v>7</v>
      </c>
      <c r="G303" s="55" t="s">
        <v>7</v>
      </c>
      <c r="H303" s="55" t="s">
        <v>7</v>
      </c>
      <c r="I303" s="55" t="s">
        <v>7</v>
      </c>
      <c r="J303" s="55" t="s">
        <v>7</v>
      </c>
      <c r="K303" s="55" t="s">
        <v>7</v>
      </c>
      <c r="L303" s="55" t="s">
        <v>7</v>
      </c>
      <c r="M303" s="55" t="s">
        <v>7</v>
      </c>
      <c r="N303" s="55" t="s">
        <v>7</v>
      </c>
      <c r="O303" s="55" t="s">
        <v>7</v>
      </c>
      <c r="P303" s="55" t="s">
        <v>7</v>
      </c>
      <c r="Q303" s="55" t="s">
        <v>7</v>
      </c>
      <c r="R303" s="55" t="s">
        <v>7</v>
      </c>
      <c r="S303" s="55" t="s">
        <v>7</v>
      </c>
      <c r="T303" s="55" t="s">
        <v>7</v>
      </c>
      <c r="U303" s="55" t="s">
        <v>7</v>
      </c>
      <c r="V303" s="55" t="s">
        <v>7</v>
      </c>
      <c r="W303" s="55" t="s">
        <v>7</v>
      </c>
      <c r="X303" s="55"/>
      <c r="Y303" s="55"/>
      <c r="Z303" s="55"/>
      <c r="AA303" s="49" t="str">
        <f>IF(N(Z303)=0,"",Z303/Z$8*100)</f>
        <v/>
      </c>
      <c r="AB303" s="49" t="str">
        <f>IF(OR(N(Z303)=0,N(Y303)=0),"",Z303/Y303*100-100)</f>
        <v/>
      </c>
      <c r="AC303" s="51" t="s">
        <v>7</v>
      </c>
      <c r="AD303" s="51" t="s">
        <v>7</v>
      </c>
      <c r="AE303" s="51" t="s">
        <v>7</v>
      </c>
      <c r="AF303" s="77" t="str">
        <f>IF(MAX(V303:Z303)&gt;0,IF(AF$3=1,$B$3,IF(AF$3=2,$C$3,$D$3)),IF(AF$3=1,$E$3,IF(AF$3=2,$F$3,$G$3)))</f>
        <v>NO DATA</v>
      </c>
    </row>
    <row r="304" spans="1:32" ht="15.75" thickTop="1" thickBot="1" x14ac:dyDescent="0.25">
      <c r="A304" s="52" t="str">
        <f>[1]CODES!$E1415</f>
        <v>43</v>
      </c>
      <c r="B304" s="52">
        <f>[1]CODES!$A1415</f>
        <v>956</v>
      </c>
      <c r="C304" s="78" t="str">
        <f>IF($AF$3=1,[1]CODES!$B1415,IF($AF$3=2,[1]CODES!$C1415,[1]CODES!$D1415))</f>
        <v>Other countries of Southern Europe</v>
      </c>
      <c r="D304" s="54" t="str">
        <f>IF(AC304="","","(*)")</f>
        <v/>
      </c>
      <c r="E304" s="55" t="s">
        <v>7</v>
      </c>
      <c r="F304" s="55" t="s">
        <v>7</v>
      </c>
      <c r="G304" s="55" t="s">
        <v>7</v>
      </c>
      <c r="H304" s="55" t="s">
        <v>7</v>
      </c>
      <c r="I304" s="55" t="s">
        <v>7</v>
      </c>
      <c r="J304" s="55" t="s">
        <v>7</v>
      </c>
      <c r="K304" s="55" t="s">
        <v>7</v>
      </c>
      <c r="L304" s="55" t="s">
        <v>7</v>
      </c>
      <c r="M304" s="55" t="s">
        <v>7</v>
      </c>
      <c r="N304" s="55" t="s">
        <v>7</v>
      </c>
      <c r="O304" s="55" t="s">
        <v>7</v>
      </c>
      <c r="P304" s="55" t="s">
        <v>7</v>
      </c>
      <c r="Q304" s="55" t="s">
        <v>7</v>
      </c>
      <c r="R304" s="55" t="s">
        <v>7</v>
      </c>
      <c r="S304" s="55" t="s">
        <v>7</v>
      </c>
      <c r="T304" s="55" t="s">
        <v>7</v>
      </c>
      <c r="U304" s="55" t="s">
        <v>7</v>
      </c>
      <c r="V304" s="55" t="s">
        <v>7</v>
      </c>
      <c r="W304" s="55" t="s">
        <v>7</v>
      </c>
      <c r="X304" s="55"/>
      <c r="Y304" s="55"/>
      <c r="Z304" s="55"/>
      <c r="AA304" s="49" t="str">
        <f>IF(N(Z304)=0,"",Z304/Z$8*100)</f>
        <v/>
      </c>
      <c r="AB304" s="49" t="str">
        <f>IF(OR(N(Z304)=0,N(Y304)=0),"",Z304/Y304*100-100)</f>
        <v/>
      </c>
      <c r="AC304" s="51" t="s">
        <v>7</v>
      </c>
      <c r="AD304" s="51" t="s">
        <v>7</v>
      </c>
      <c r="AE304" s="51" t="s">
        <v>7</v>
      </c>
      <c r="AF304" s="77" t="str">
        <f>IF(MAX(V304:Z304)&gt;0,IF(AF$3=1,$B$3,IF(AF$3=2,$C$3,$D$3)),IF(AF$3=1,$E$3,IF(AF$3=2,$F$3,$G$3)))</f>
        <v>NO DATA</v>
      </c>
    </row>
    <row r="305" spans="1:32" ht="15.75" thickTop="1" thickBot="1" x14ac:dyDescent="0.25">
      <c r="A305" s="52" t="str">
        <f>[1]CODES!$E1416</f>
        <v>43</v>
      </c>
      <c r="B305" s="52">
        <f>[1]CODES!$A1416</f>
        <v>957</v>
      </c>
      <c r="C305" s="78" t="str">
        <f>IF($AF$3=1,[1]CODES!$B1416,IF($AF$3=2,[1]CODES!$C1416,[1]CODES!$D1416))</f>
        <v>All countries of Southern Europe</v>
      </c>
      <c r="D305" s="54" t="str">
        <f>IF(AC305="","","(*)")</f>
        <v/>
      </c>
      <c r="E305" s="55" t="s">
        <v>7</v>
      </c>
      <c r="F305" s="55" t="s">
        <v>7</v>
      </c>
      <c r="G305" s="55" t="s">
        <v>7</v>
      </c>
      <c r="H305" s="55" t="s">
        <v>7</v>
      </c>
      <c r="I305" s="55" t="s">
        <v>7</v>
      </c>
      <c r="J305" s="55" t="s">
        <v>7</v>
      </c>
      <c r="K305" s="55" t="s">
        <v>7</v>
      </c>
      <c r="L305" s="55" t="s">
        <v>7</v>
      </c>
      <c r="M305" s="55" t="s">
        <v>7</v>
      </c>
      <c r="N305" s="55" t="s">
        <v>7</v>
      </c>
      <c r="O305" s="55" t="s">
        <v>7</v>
      </c>
      <c r="P305" s="55" t="s">
        <v>7</v>
      </c>
      <c r="Q305" s="55" t="s">
        <v>7</v>
      </c>
      <c r="R305" s="55" t="s">
        <v>7</v>
      </c>
      <c r="S305" s="55" t="s">
        <v>7</v>
      </c>
      <c r="T305" s="55" t="s">
        <v>7</v>
      </c>
      <c r="U305" s="55" t="s">
        <v>7</v>
      </c>
      <c r="V305" s="55" t="s">
        <v>7</v>
      </c>
      <c r="W305" s="55" t="s">
        <v>7</v>
      </c>
      <c r="X305" s="55"/>
      <c r="Y305" s="55"/>
      <c r="Z305" s="55"/>
      <c r="AA305" s="49" t="str">
        <f>IF(N(Z305)=0,"",Z305/Z$8*100)</f>
        <v/>
      </c>
      <c r="AB305" s="49" t="str">
        <f>IF(OR(N(Z305)=0,N(Y305)=0),"",Z305/Y305*100-100)</f>
        <v/>
      </c>
      <c r="AC305" s="51" t="s">
        <v>7</v>
      </c>
      <c r="AD305" s="51" t="s">
        <v>7</v>
      </c>
      <c r="AE305" s="51" t="s">
        <v>7</v>
      </c>
      <c r="AF305" s="77" t="str">
        <f>IF(MAX(V305:Z305)&gt;0,IF(AF$3=1,$B$3,IF(AF$3=2,$C$3,$D$3)),IF(AF$3=1,$E$3,IF(AF$3=2,$F$3,$G$3)))</f>
        <v>NO DATA</v>
      </c>
    </row>
    <row r="306" spans="1:32" ht="16.5" thickTop="1" thickBot="1" x14ac:dyDescent="0.25">
      <c r="A306" s="38" t="str">
        <f>[1]CODES!$E1417</f>
        <v>44</v>
      </c>
      <c r="B306" s="38">
        <f>[1]CODES!$A1417</f>
        <v>44000</v>
      </c>
      <c r="C306" s="82" t="str">
        <f>IF($AF$3=1,[1]CODES!$B1417,IF($AF$3=2,[1]CODES!$C1417,[1]CODES!$D1417))</f>
        <v>WESTERN EUROPE</v>
      </c>
      <c r="D306" s="40" t="str">
        <f>IF(AC306="","","(*)")</f>
        <v/>
      </c>
      <c r="E306" s="85">
        <f>SUM(E307:E319)</f>
        <v>10235</v>
      </c>
      <c r="F306" s="85">
        <f>SUM(F307:F319)</f>
        <v>12017</v>
      </c>
      <c r="G306" s="85">
        <f>SUM(G307:G319)</f>
        <v>11309</v>
      </c>
      <c r="H306" s="85">
        <f>SUM(H307:H319)</f>
        <v>10633</v>
      </c>
      <c r="I306" s="85">
        <f>SUM(I307:I319)</f>
        <v>10324</v>
      </c>
      <c r="J306" s="85">
        <f>SUM(J307:J319)</f>
        <v>8606</v>
      </c>
      <c r="K306" s="85">
        <f>SUM(K307:K319)</f>
        <v>9042</v>
      </c>
      <c r="L306" s="85">
        <f>SUM(L307:L319)</f>
        <v>9888</v>
      </c>
      <c r="M306" s="85">
        <f>SUM(M307:M319)</f>
        <v>12246</v>
      </c>
      <c r="N306" s="85">
        <f>SUM(N307:N319)</f>
        <v>13615</v>
      </c>
      <c r="O306" s="85">
        <f>SUM(O307:O319)</f>
        <v>17111</v>
      </c>
      <c r="P306" s="85">
        <f>SUM(P307:P319)</f>
        <v>19556</v>
      </c>
      <c r="Q306" s="85">
        <f>SUM(Q307:Q319)</f>
        <v>19062</v>
      </c>
      <c r="R306" s="85">
        <f>SUM(R307:R319)</f>
        <v>26916</v>
      </c>
      <c r="S306" s="85">
        <f>SUM(S307:S319)</f>
        <v>21669</v>
      </c>
      <c r="T306" s="85">
        <f>SUM(T307:T319)</f>
        <v>46203</v>
      </c>
      <c r="U306" s="85">
        <f>SUM(U307:U319)</f>
        <v>81935</v>
      </c>
      <c r="V306" s="85">
        <f>SUM(V307:V319)</f>
        <v>34635</v>
      </c>
      <c r="W306" s="85">
        <f>SUM(W307:W319)</f>
        <v>33003</v>
      </c>
      <c r="X306" s="85">
        <f>SUM(X307:X319)</f>
        <v>37490</v>
      </c>
      <c r="Y306" s="85">
        <f>SUM(Y307:Y319)</f>
        <v>32988</v>
      </c>
      <c r="Z306" s="85">
        <f>SUM(Z307:Z319)</f>
        <v>0</v>
      </c>
      <c r="AA306" s="84" t="str">
        <f>IF(N(Z306)=0,"",Z306/Z$8*100)</f>
        <v/>
      </c>
      <c r="AB306" s="84" t="str">
        <f>IF(OR(N(Z306)=0,N(Y306)=0),"",Z306/Y306*100-100)</f>
        <v/>
      </c>
      <c r="AC306" s="83" t="s">
        <v>7</v>
      </c>
      <c r="AD306" s="83" t="s">
        <v>7</v>
      </c>
      <c r="AE306" s="83" t="s">
        <v>7</v>
      </c>
      <c r="AF306" s="79" t="str">
        <f>IF(MAX(V306:Z306)&gt;0,IF(AF$3=1,$B$3,IF(AF$3=2,$C$3,$D$3)),IF(AF$3=1,$E$3,IF(AF$3=2,$F$3,$G$3)))</f>
        <v>DATA</v>
      </c>
    </row>
    <row r="307" spans="1:32" ht="15.75" thickTop="1" thickBot="1" x14ac:dyDescent="0.25">
      <c r="A307" s="52" t="str">
        <f>[1]CODES!$E1418</f>
        <v>44</v>
      </c>
      <c r="B307" s="52">
        <f>[1]CODES!$A1418</f>
        <v>40</v>
      </c>
      <c r="C307" s="78" t="str">
        <f>IF($AF$3=1,[1]CODES!$B1418,IF($AF$3=2,[1]CODES!$C1418,[1]CODES!$D1418))</f>
        <v>Austria</v>
      </c>
      <c r="D307" s="54" t="str">
        <f>IF(AC307="","","(*)")</f>
        <v/>
      </c>
      <c r="E307" s="55">
        <v>754</v>
      </c>
      <c r="F307" s="55">
        <v>698</v>
      </c>
      <c r="G307" s="55">
        <v>718</v>
      </c>
      <c r="H307" s="55">
        <v>526</v>
      </c>
      <c r="I307" s="55">
        <v>442</v>
      </c>
      <c r="J307" s="55">
        <v>249</v>
      </c>
      <c r="K307" s="55">
        <v>168</v>
      </c>
      <c r="L307" s="55">
        <v>262</v>
      </c>
      <c r="M307" s="55">
        <v>349</v>
      </c>
      <c r="N307" s="55">
        <v>500</v>
      </c>
      <c r="O307" s="55">
        <v>396</v>
      </c>
      <c r="P307" s="55">
        <v>420</v>
      </c>
      <c r="Q307" s="55">
        <v>639</v>
      </c>
      <c r="R307" s="55">
        <v>1331</v>
      </c>
      <c r="S307" s="55">
        <v>897</v>
      </c>
      <c r="T307" s="55">
        <v>20304</v>
      </c>
      <c r="U307" s="55">
        <v>53820</v>
      </c>
      <c r="V307" s="55">
        <v>2132</v>
      </c>
      <c r="W307" s="55">
        <v>1724</v>
      </c>
      <c r="X307" s="55">
        <v>5623</v>
      </c>
      <c r="Y307" s="55">
        <v>3574</v>
      </c>
      <c r="Z307" s="55"/>
      <c r="AA307" s="49" t="str">
        <f>IF(N(Z307)=0,"",Z307/Z$8*100)</f>
        <v/>
      </c>
      <c r="AB307" s="49" t="str">
        <f>IF(OR(N(Z307)=0,N(Y307)=0),"",Z307/Y307*100-100)</f>
        <v/>
      </c>
      <c r="AC307" s="51" t="s">
        <v>7</v>
      </c>
      <c r="AD307" s="51" t="s">
        <v>7</v>
      </c>
      <c r="AE307" s="51" t="s">
        <v>7</v>
      </c>
      <c r="AF307" s="79" t="str">
        <f>IF(MAX(V307:Z307)&gt;0,IF(AF$3=1,$B$3,IF(AF$3=2,$C$3,$D$3)),IF(AF$3=1,$E$3,IF(AF$3=2,$F$3,$G$3)))</f>
        <v>DATA</v>
      </c>
    </row>
    <row r="308" spans="1:32" ht="15.75" thickTop="1" thickBot="1" x14ac:dyDescent="0.25">
      <c r="A308" s="52" t="str">
        <f>[1]CODES!$E1419</f>
        <v>44</v>
      </c>
      <c r="B308" s="52">
        <f>[1]CODES!$A1419</f>
        <v>56</v>
      </c>
      <c r="C308" s="78" t="str">
        <f>IF($AF$3=1,[1]CODES!$B1419,IF($AF$3=2,[1]CODES!$C1419,[1]CODES!$D1419))</f>
        <v>Belgium</v>
      </c>
      <c r="D308" s="54" t="str">
        <f>IF(AC308="","","(*)")</f>
        <v/>
      </c>
      <c r="E308" s="55">
        <v>1569</v>
      </c>
      <c r="F308" s="55">
        <v>2040</v>
      </c>
      <c r="G308" s="55">
        <v>2062</v>
      </c>
      <c r="H308" s="55">
        <v>1798</v>
      </c>
      <c r="I308" s="55">
        <v>1649</v>
      </c>
      <c r="J308" s="55">
        <v>1446</v>
      </c>
      <c r="K308" s="55">
        <v>1407</v>
      </c>
      <c r="L308" s="55">
        <v>1438</v>
      </c>
      <c r="M308" s="55">
        <v>1748</v>
      </c>
      <c r="N308" s="55">
        <v>1914</v>
      </c>
      <c r="O308" s="55">
        <v>2675</v>
      </c>
      <c r="P308" s="55">
        <v>3433</v>
      </c>
      <c r="Q308" s="55">
        <v>3301</v>
      </c>
      <c r="R308" s="55">
        <v>4422</v>
      </c>
      <c r="S308" s="55">
        <v>2787</v>
      </c>
      <c r="T308" s="55">
        <v>3629</v>
      </c>
      <c r="U308" s="55">
        <v>5156</v>
      </c>
      <c r="V308" s="55">
        <v>5094</v>
      </c>
      <c r="W308" s="55">
        <v>5050</v>
      </c>
      <c r="X308" s="55">
        <v>5045</v>
      </c>
      <c r="Y308" s="55">
        <v>4623</v>
      </c>
      <c r="Z308" s="55"/>
      <c r="AA308" s="49" t="str">
        <f>IF(N(Z308)=0,"",Z308/Z$8*100)</f>
        <v/>
      </c>
      <c r="AB308" s="49" t="str">
        <f>IF(OR(N(Z308)=0,N(Y308)=0),"",Z308/Y308*100-100)</f>
        <v/>
      </c>
      <c r="AC308" s="51" t="s">
        <v>7</v>
      </c>
      <c r="AD308" s="51" t="s">
        <v>7</v>
      </c>
      <c r="AE308" s="51" t="s">
        <v>7</v>
      </c>
      <c r="AF308" s="79" t="str">
        <f>IF(MAX(V308:Z308)&gt;0,IF(AF$3=1,$B$3,IF(AF$3=2,$C$3,$D$3)),IF(AF$3=1,$E$3,IF(AF$3=2,$F$3,$G$3)))</f>
        <v>DATA</v>
      </c>
    </row>
    <row r="309" spans="1:32" ht="15.75" thickTop="1" thickBot="1" x14ac:dyDescent="0.25">
      <c r="A309" s="52" t="str">
        <f>[1]CODES!$E1420</f>
        <v>44</v>
      </c>
      <c r="B309" s="52">
        <f>[1]CODES!$A1420</f>
        <v>250</v>
      </c>
      <c r="C309" s="78" t="str">
        <f>IF($AF$3=1,[1]CODES!$B1420,IF($AF$3=2,[1]CODES!$C1420,[1]CODES!$D1420))</f>
        <v>France</v>
      </c>
      <c r="D309" s="54" t="str">
        <f>IF(AC309="","","(*)")</f>
        <v/>
      </c>
      <c r="E309" s="55">
        <v>1737</v>
      </c>
      <c r="F309" s="55">
        <v>1908</v>
      </c>
      <c r="G309" s="55">
        <v>1960</v>
      </c>
      <c r="H309" s="55">
        <v>1677</v>
      </c>
      <c r="I309" s="55">
        <v>1650</v>
      </c>
      <c r="J309" s="55">
        <v>1320</v>
      </c>
      <c r="K309" s="55">
        <v>1351</v>
      </c>
      <c r="L309" s="55">
        <v>1353</v>
      </c>
      <c r="M309" s="55">
        <v>3022</v>
      </c>
      <c r="N309" s="55">
        <v>2079</v>
      </c>
      <c r="O309" s="55">
        <v>2351</v>
      </c>
      <c r="P309" s="55">
        <v>2956</v>
      </c>
      <c r="Q309" s="55">
        <v>2775</v>
      </c>
      <c r="R309" s="55">
        <v>3958</v>
      </c>
      <c r="S309" s="55">
        <v>3467</v>
      </c>
      <c r="T309" s="55">
        <v>3893</v>
      </c>
      <c r="U309" s="55">
        <v>4437</v>
      </c>
      <c r="V309" s="55">
        <v>4938</v>
      </c>
      <c r="W309" s="55">
        <v>4594</v>
      </c>
      <c r="X309" s="55">
        <v>4180</v>
      </c>
      <c r="Y309" s="55">
        <v>4694</v>
      </c>
      <c r="Z309" s="55"/>
      <c r="AA309" s="49" t="str">
        <f>IF(N(Z309)=0,"",Z309/Z$8*100)</f>
        <v/>
      </c>
      <c r="AB309" s="49" t="str">
        <f>IF(OR(N(Z309)=0,N(Y309)=0),"",Z309/Y309*100-100)</f>
        <v/>
      </c>
      <c r="AC309" s="51" t="s">
        <v>7</v>
      </c>
      <c r="AD309" s="51" t="s">
        <v>7</v>
      </c>
      <c r="AE309" s="51" t="s">
        <v>7</v>
      </c>
      <c r="AF309" s="79" t="str">
        <f>IF(MAX(V309:Z309)&gt;0,IF(AF$3=1,$B$3,IF(AF$3=2,$C$3,$D$3)),IF(AF$3=1,$E$3,IF(AF$3=2,$F$3,$G$3)))</f>
        <v>DATA</v>
      </c>
    </row>
    <row r="310" spans="1:32" ht="15.75" thickTop="1" thickBot="1" x14ac:dyDescent="0.25">
      <c r="A310" s="52" t="str">
        <f>[1]CODES!$E1421</f>
        <v>44</v>
      </c>
      <c r="B310" s="52">
        <f>[1]CODES!$A1421</f>
        <v>280</v>
      </c>
      <c r="C310" s="78" t="str">
        <f>IF($AF$3=1,[1]CODES!$B1421,IF($AF$3=2,[1]CODES!$C1421,[1]CODES!$D1421))</f>
        <v>Germany</v>
      </c>
      <c r="D310" s="54" t="str">
        <f>IF(AC310="","","(*)")</f>
        <v/>
      </c>
      <c r="E310" s="55">
        <v>3269</v>
      </c>
      <c r="F310" s="55">
        <v>3885</v>
      </c>
      <c r="G310" s="55">
        <v>3324</v>
      </c>
      <c r="H310" s="55">
        <v>2971</v>
      </c>
      <c r="I310" s="55">
        <v>3304</v>
      </c>
      <c r="J310" s="55">
        <v>2497</v>
      </c>
      <c r="K310" s="55">
        <v>2920</v>
      </c>
      <c r="L310" s="55">
        <v>3280</v>
      </c>
      <c r="M310" s="55">
        <v>3519</v>
      </c>
      <c r="N310" s="55">
        <v>4241</v>
      </c>
      <c r="O310" s="55">
        <v>4972</v>
      </c>
      <c r="P310" s="55">
        <v>5683</v>
      </c>
      <c r="Q310" s="55">
        <v>5802</v>
      </c>
      <c r="R310" s="55">
        <v>8083</v>
      </c>
      <c r="S310" s="55">
        <v>6778</v>
      </c>
      <c r="T310" s="55">
        <v>8650</v>
      </c>
      <c r="U310" s="55">
        <v>8960</v>
      </c>
      <c r="V310" s="55">
        <v>11701</v>
      </c>
      <c r="W310" s="55">
        <v>11070</v>
      </c>
      <c r="X310" s="55">
        <v>11845</v>
      </c>
      <c r="Y310" s="55">
        <v>9585</v>
      </c>
      <c r="Z310" s="55"/>
      <c r="AA310" s="49" t="str">
        <f>IF(N(Z310)=0,"",Z310/Z$8*100)</f>
        <v/>
      </c>
      <c r="AB310" s="49" t="str">
        <f>IF(OR(N(Z310)=0,N(Y310)=0),"",Z310/Y310*100-100)</f>
        <v/>
      </c>
      <c r="AC310" s="51" t="s">
        <v>7</v>
      </c>
      <c r="AD310" s="51" t="s">
        <v>7</v>
      </c>
      <c r="AE310" s="51" t="s">
        <v>7</v>
      </c>
      <c r="AF310" s="79" t="str">
        <f>IF(MAX(V310:Z310)&gt;0,IF(AF$3=1,$B$3,IF(AF$3=2,$C$3,$D$3)),IF(AF$3=1,$E$3,IF(AF$3=2,$F$3,$G$3)))</f>
        <v>DATA</v>
      </c>
    </row>
    <row r="311" spans="1:32" ht="15.75" thickTop="1" thickBot="1" x14ac:dyDescent="0.25">
      <c r="A311" s="52" t="str">
        <f>[1]CODES!$E1422</f>
        <v>44</v>
      </c>
      <c r="B311" s="52">
        <f>[1]CODES!$A1422</f>
        <v>438</v>
      </c>
      <c r="C311" s="78" t="str">
        <f>IF($AF$3=1,[1]CODES!$B1422,IF($AF$3=2,[1]CODES!$C1422,[1]CODES!$D1422))</f>
        <v>Liechtenstein</v>
      </c>
      <c r="D311" s="54" t="str">
        <f>IF(AC311="","","(*)")</f>
        <v/>
      </c>
      <c r="E311" s="55" t="s">
        <v>7</v>
      </c>
      <c r="F311" s="55" t="s">
        <v>7</v>
      </c>
      <c r="G311" s="55" t="s">
        <v>7</v>
      </c>
      <c r="H311" s="55" t="s">
        <v>7</v>
      </c>
      <c r="I311" s="55" t="s">
        <v>7</v>
      </c>
      <c r="J311" s="55" t="s">
        <v>7</v>
      </c>
      <c r="K311" s="55" t="s">
        <v>7</v>
      </c>
      <c r="L311" s="55" t="s">
        <v>7</v>
      </c>
      <c r="M311" s="55" t="s">
        <v>7</v>
      </c>
      <c r="N311" s="55" t="s">
        <v>7</v>
      </c>
      <c r="O311" s="55" t="s">
        <v>7</v>
      </c>
      <c r="P311" s="55" t="s">
        <v>7</v>
      </c>
      <c r="Q311" s="55" t="s">
        <v>7</v>
      </c>
      <c r="R311" s="55" t="s">
        <v>7</v>
      </c>
      <c r="S311" s="55" t="s">
        <v>7</v>
      </c>
      <c r="T311" s="55" t="s">
        <v>7</v>
      </c>
      <c r="U311" s="55">
        <v>11</v>
      </c>
      <c r="V311" s="55">
        <v>8</v>
      </c>
      <c r="W311" s="55">
        <v>4</v>
      </c>
      <c r="X311" s="55">
        <v>1</v>
      </c>
      <c r="Y311" s="55">
        <v>1</v>
      </c>
      <c r="Z311" s="55"/>
      <c r="AA311" s="49" t="str">
        <f>IF(N(Z311)=0,"",Z311/Z$8*100)</f>
        <v/>
      </c>
      <c r="AB311" s="49" t="str">
        <f>IF(OR(N(Z311)=0,N(Y311)=0),"",Z311/Y311*100-100)</f>
        <v/>
      </c>
      <c r="AC311" s="51" t="s">
        <v>7</v>
      </c>
      <c r="AD311" s="51" t="s">
        <v>7</v>
      </c>
      <c r="AE311" s="51" t="s">
        <v>7</v>
      </c>
      <c r="AF311" s="77" t="str">
        <f>IF(MAX(V311:Z311)&gt;0,IF(AF$3=1,$B$3,IF(AF$3=2,$C$3,$D$3)),IF(AF$3=1,$E$3,IF(AF$3=2,$F$3,$G$3)))</f>
        <v>DATA</v>
      </c>
    </row>
    <row r="312" spans="1:32" ht="15.75" thickTop="1" thickBot="1" x14ac:dyDescent="0.25">
      <c r="A312" s="52" t="str">
        <f>[1]CODES!$E1423</f>
        <v>44</v>
      </c>
      <c r="B312" s="52">
        <f>[1]CODES!$A1423</f>
        <v>442</v>
      </c>
      <c r="C312" s="78" t="str">
        <f>IF($AF$3=1,[1]CODES!$B1423,IF($AF$3=2,[1]CODES!$C1423,[1]CODES!$D1423))</f>
        <v>Luxembourg</v>
      </c>
      <c r="D312" s="54" t="str">
        <f>IF(AC312="","","(*)")</f>
        <v/>
      </c>
      <c r="E312" s="55" t="s">
        <v>7</v>
      </c>
      <c r="F312" s="55" t="s">
        <v>7</v>
      </c>
      <c r="G312" s="55" t="s">
        <v>7</v>
      </c>
      <c r="H312" s="55" t="s">
        <v>7</v>
      </c>
      <c r="I312" s="55" t="s">
        <v>7</v>
      </c>
      <c r="J312" s="55" t="s">
        <v>7</v>
      </c>
      <c r="K312" s="55" t="s">
        <v>7</v>
      </c>
      <c r="L312" s="55" t="s">
        <v>7</v>
      </c>
      <c r="M312" s="55" t="s">
        <v>7</v>
      </c>
      <c r="N312" s="55" t="s">
        <v>7</v>
      </c>
      <c r="O312" s="55" t="s">
        <v>7</v>
      </c>
      <c r="P312" s="55" t="s">
        <v>7</v>
      </c>
      <c r="Q312" s="55" t="s">
        <v>7</v>
      </c>
      <c r="R312" s="55" t="s">
        <v>7</v>
      </c>
      <c r="S312" s="55" t="s">
        <v>7</v>
      </c>
      <c r="T312" s="55" t="s">
        <v>7</v>
      </c>
      <c r="U312" s="55">
        <v>111</v>
      </c>
      <c r="V312" s="55">
        <v>63</v>
      </c>
      <c r="W312" s="55">
        <v>131</v>
      </c>
      <c r="X312" s="55">
        <v>76</v>
      </c>
      <c r="Y312" s="55">
        <v>45</v>
      </c>
      <c r="Z312" s="55"/>
      <c r="AA312" s="49" t="str">
        <f>IF(N(Z312)=0,"",Z312/Z$8*100)</f>
        <v/>
      </c>
      <c r="AB312" s="49" t="str">
        <f>IF(OR(N(Z312)=0,N(Y312)=0),"",Z312/Y312*100-100)</f>
        <v/>
      </c>
      <c r="AC312" s="51" t="s">
        <v>7</v>
      </c>
      <c r="AD312" s="51" t="s">
        <v>7</v>
      </c>
      <c r="AE312" s="51" t="s">
        <v>7</v>
      </c>
      <c r="AF312" s="77" t="str">
        <f>IF(MAX(V312:Z312)&gt;0,IF(AF$3=1,$B$3,IF(AF$3=2,$C$3,$D$3)),IF(AF$3=1,$E$3,IF(AF$3=2,$F$3,$G$3)))</f>
        <v>DATA</v>
      </c>
    </row>
    <row r="313" spans="1:32" ht="15.75" thickTop="1" thickBot="1" x14ac:dyDescent="0.25">
      <c r="A313" s="52" t="str">
        <f>[1]CODES!$E1424</f>
        <v>44</v>
      </c>
      <c r="B313" s="52">
        <f>[1]CODES!$A1424</f>
        <v>492</v>
      </c>
      <c r="C313" s="78" t="str">
        <f>IF($AF$3=1,[1]CODES!$B1424,IF($AF$3=2,[1]CODES!$C1424,[1]CODES!$D1424))</f>
        <v>Monaco</v>
      </c>
      <c r="D313" s="54" t="str">
        <f>IF(AC313="","","(*)")</f>
        <v/>
      </c>
      <c r="E313" s="55" t="s">
        <v>7</v>
      </c>
      <c r="F313" s="55" t="s">
        <v>7</v>
      </c>
      <c r="G313" s="55" t="s">
        <v>7</v>
      </c>
      <c r="H313" s="55" t="s">
        <v>7</v>
      </c>
      <c r="I313" s="55" t="s">
        <v>7</v>
      </c>
      <c r="J313" s="55" t="s">
        <v>7</v>
      </c>
      <c r="K313" s="55" t="s">
        <v>7</v>
      </c>
      <c r="L313" s="55" t="s">
        <v>7</v>
      </c>
      <c r="M313" s="55" t="s">
        <v>7</v>
      </c>
      <c r="N313" s="55" t="s">
        <v>7</v>
      </c>
      <c r="O313" s="55" t="s">
        <v>7</v>
      </c>
      <c r="P313" s="55" t="s">
        <v>7</v>
      </c>
      <c r="Q313" s="55" t="s">
        <v>7</v>
      </c>
      <c r="R313" s="55" t="s">
        <v>7</v>
      </c>
      <c r="S313" s="55" t="s">
        <v>7</v>
      </c>
      <c r="T313" s="55" t="s">
        <v>7</v>
      </c>
      <c r="U313" s="55">
        <v>4</v>
      </c>
      <c r="V313" s="55">
        <v>62</v>
      </c>
      <c r="W313" s="55">
        <v>24</v>
      </c>
      <c r="X313" s="55">
        <v>7</v>
      </c>
      <c r="Y313" s="55">
        <v>7</v>
      </c>
      <c r="Z313" s="55"/>
      <c r="AA313" s="49" t="str">
        <f>IF(N(Z313)=0,"",Z313/Z$8*100)</f>
        <v/>
      </c>
      <c r="AB313" s="49" t="str">
        <f>IF(OR(N(Z313)=0,N(Y313)=0),"",Z313/Y313*100-100)</f>
        <v/>
      </c>
      <c r="AC313" s="51" t="s">
        <v>7</v>
      </c>
      <c r="AD313" s="51" t="s">
        <v>7</v>
      </c>
      <c r="AE313" s="51" t="s">
        <v>7</v>
      </c>
      <c r="AF313" s="77" t="str">
        <f>IF(MAX(V313:Z313)&gt;0,IF(AF$3=1,$B$3,IF(AF$3=2,$C$3,$D$3)),IF(AF$3=1,$E$3,IF(AF$3=2,$F$3,$G$3)))</f>
        <v>DATA</v>
      </c>
    </row>
    <row r="314" spans="1:32" ht="15.75" thickTop="1" thickBot="1" x14ac:dyDescent="0.25">
      <c r="A314" s="52" t="str">
        <f>[1]CODES!$E1425</f>
        <v>44</v>
      </c>
      <c r="B314" s="52">
        <f>[1]CODES!$A1425</f>
        <v>528</v>
      </c>
      <c r="C314" s="78" t="str">
        <f>IF($AF$3=1,[1]CODES!$B1425,IF($AF$3=2,[1]CODES!$C1425,[1]CODES!$D1425))</f>
        <v>Netherlands</v>
      </c>
      <c r="D314" s="54" t="str">
        <f>IF(AC314="","","(*)")</f>
        <v/>
      </c>
      <c r="E314" s="55">
        <v>1808</v>
      </c>
      <c r="F314" s="55">
        <v>2250</v>
      </c>
      <c r="G314" s="55">
        <v>2028</v>
      </c>
      <c r="H314" s="55">
        <v>2373</v>
      </c>
      <c r="I314" s="55">
        <v>2278</v>
      </c>
      <c r="J314" s="55">
        <v>2203</v>
      </c>
      <c r="K314" s="55">
        <v>2111</v>
      </c>
      <c r="L314" s="55">
        <v>2339</v>
      </c>
      <c r="M314" s="55">
        <v>2474</v>
      </c>
      <c r="N314" s="55">
        <v>3313</v>
      </c>
      <c r="O314" s="55">
        <v>4751</v>
      </c>
      <c r="P314" s="55">
        <v>5162</v>
      </c>
      <c r="Q314" s="55">
        <v>4790</v>
      </c>
      <c r="R314" s="55">
        <v>7136</v>
      </c>
      <c r="S314" s="55">
        <v>6017</v>
      </c>
      <c r="T314" s="55">
        <v>7651</v>
      </c>
      <c r="U314" s="55">
        <v>8380</v>
      </c>
      <c r="V314" s="55">
        <v>8275</v>
      </c>
      <c r="W314" s="55">
        <v>7510</v>
      </c>
      <c r="X314" s="55">
        <v>8781</v>
      </c>
      <c r="Y314" s="55">
        <v>8247</v>
      </c>
      <c r="Z314" s="55"/>
      <c r="AA314" s="49" t="str">
        <f>IF(N(Z314)=0,"",Z314/Z$8*100)</f>
        <v/>
      </c>
      <c r="AB314" s="49" t="str">
        <f>IF(OR(N(Z314)=0,N(Y314)=0),"",Z314/Y314*100-100)</f>
        <v/>
      </c>
      <c r="AC314" s="51" t="s">
        <v>7</v>
      </c>
      <c r="AD314" s="51" t="s">
        <v>7</v>
      </c>
      <c r="AE314" s="51" t="s">
        <v>7</v>
      </c>
      <c r="AF314" s="79" t="str">
        <f>IF(MAX(V314:Z314)&gt;0,IF(AF$3=1,$B$3,IF(AF$3=2,$C$3,$D$3)),IF(AF$3=1,$E$3,IF(AF$3=2,$F$3,$G$3)))</f>
        <v>DATA</v>
      </c>
    </row>
    <row r="315" spans="1:32" ht="15.75" thickTop="1" thickBot="1" x14ac:dyDescent="0.25">
      <c r="A315" s="52" t="str">
        <f>[1]CODES!$E1426</f>
        <v>44</v>
      </c>
      <c r="B315" s="52">
        <f>[1]CODES!$A1426</f>
        <v>756</v>
      </c>
      <c r="C315" s="78" t="str">
        <f>IF($AF$3=1,[1]CODES!$B1426,IF($AF$3=2,[1]CODES!$C1426,[1]CODES!$D1426))</f>
        <v>Switzerland</v>
      </c>
      <c r="D315" s="54" t="str">
        <f>IF(AC315="","","(*)")</f>
        <v/>
      </c>
      <c r="E315" s="55">
        <v>1098</v>
      </c>
      <c r="F315" s="55">
        <v>1236</v>
      </c>
      <c r="G315" s="55">
        <v>1217</v>
      </c>
      <c r="H315" s="55">
        <v>1288</v>
      </c>
      <c r="I315" s="55">
        <v>1001</v>
      </c>
      <c r="J315" s="55">
        <v>891</v>
      </c>
      <c r="K315" s="55">
        <v>1085</v>
      </c>
      <c r="L315" s="55">
        <v>1216</v>
      </c>
      <c r="M315" s="55">
        <v>1134</v>
      </c>
      <c r="N315" s="55">
        <v>1568</v>
      </c>
      <c r="O315" s="55">
        <v>1966</v>
      </c>
      <c r="P315" s="55">
        <v>1902</v>
      </c>
      <c r="Q315" s="55">
        <v>1755</v>
      </c>
      <c r="R315" s="55">
        <v>1986</v>
      </c>
      <c r="S315" s="55">
        <v>1723</v>
      </c>
      <c r="T315" s="55">
        <v>2076</v>
      </c>
      <c r="U315" s="55">
        <v>1056</v>
      </c>
      <c r="V315" s="55">
        <v>2362</v>
      </c>
      <c r="W315" s="55">
        <v>2896</v>
      </c>
      <c r="X315" s="55">
        <v>1932</v>
      </c>
      <c r="Y315" s="55">
        <v>2212</v>
      </c>
      <c r="Z315" s="55"/>
      <c r="AA315" s="49" t="str">
        <f>IF(N(Z315)=0,"",Z315/Z$8*100)</f>
        <v/>
      </c>
      <c r="AB315" s="49" t="str">
        <f>IF(OR(N(Z315)=0,N(Y315)=0),"",Z315/Y315*100-100)</f>
        <v/>
      </c>
      <c r="AC315" s="51" t="s">
        <v>7</v>
      </c>
      <c r="AD315" s="51" t="s">
        <v>7</v>
      </c>
      <c r="AE315" s="51" t="s">
        <v>7</v>
      </c>
      <c r="AF315" s="79" t="str">
        <f>IF(MAX(V315:Z315)&gt;0,IF(AF$3=1,$B$3,IF(AF$3=2,$C$3,$D$3)),IF(AF$3=1,$E$3,IF(AF$3=2,$F$3,$G$3)))</f>
        <v>DATA</v>
      </c>
    </row>
    <row r="316" spans="1:32" ht="15.75" thickTop="1" thickBot="1" x14ac:dyDescent="0.25">
      <c r="A316" s="52" t="str">
        <f>[1]CODES!$E1427</f>
        <v>44</v>
      </c>
      <c r="B316" s="52">
        <f>[1]CODES!$A1427</f>
        <v>961</v>
      </c>
      <c r="C316" s="78" t="str">
        <f>IF($AF$3=1,[1]CODES!$B1427,IF($AF$3=2,[1]CODES!$C1427,[1]CODES!$D1427))</f>
        <v>Belgium / Luxembourg</v>
      </c>
      <c r="D316" s="54" t="str">
        <f>IF(AC316="","","(*)")</f>
        <v/>
      </c>
      <c r="E316" s="55" t="s">
        <v>7</v>
      </c>
      <c r="F316" s="55" t="s">
        <v>7</v>
      </c>
      <c r="G316" s="55" t="s">
        <v>7</v>
      </c>
      <c r="H316" s="55" t="s">
        <v>7</v>
      </c>
      <c r="I316" s="55" t="s">
        <v>7</v>
      </c>
      <c r="J316" s="55" t="s">
        <v>7</v>
      </c>
      <c r="K316" s="55" t="s">
        <v>7</v>
      </c>
      <c r="L316" s="55" t="s">
        <v>7</v>
      </c>
      <c r="M316" s="55" t="s">
        <v>7</v>
      </c>
      <c r="N316" s="55" t="s">
        <v>7</v>
      </c>
      <c r="O316" s="55" t="s">
        <v>7</v>
      </c>
      <c r="P316" s="55" t="s">
        <v>7</v>
      </c>
      <c r="Q316" s="55" t="s">
        <v>7</v>
      </c>
      <c r="R316" s="55" t="s">
        <v>7</v>
      </c>
      <c r="S316" s="55" t="s">
        <v>7</v>
      </c>
      <c r="T316" s="55" t="s">
        <v>7</v>
      </c>
      <c r="U316" s="55" t="s">
        <v>7</v>
      </c>
      <c r="V316" s="55" t="s">
        <v>7</v>
      </c>
      <c r="W316" s="55" t="s">
        <v>7</v>
      </c>
      <c r="X316" s="55"/>
      <c r="Y316" s="55"/>
      <c r="Z316" s="55"/>
      <c r="AA316" s="49" t="str">
        <f>IF(N(Z316)=0,"",Z316/Z$8*100)</f>
        <v/>
      </c>
      <c r="AB316" s="49" t="str">
        <f>IF(OR(N(Z316)=0,N(Y316)=0),"",Z316/Y316*100-100)</f>
        <v/>
      </c>
      <c r="AC316" s="51" t="s">
        <v>7</v>
      </c>
      <c r="AD316" s="51" t="s">
        <v>7</v>
      </c>
      <c r="AE316" s="51" t="s">
        <v>7</v>
      </c>
      <c r="AF316" s="77" t="str">
        <f>IF(MAX(V316:Z316)&gt;0,IF(AF$3=1,$B$3,IF(AF$3=2,$C$3,$D$3)),IF(AF$3=1,$E$3,IF(AF$3=2,$F$3,$G$3)))</f>
        <v>NO DATA</v>
      </c>
    </row>
    <row r="317" spans="1:32" ht="15.75" thickTop="1" thickBot="1" x14ac:dyDescent="0.25">
      <c r="A317" s="52" t="str">
        <f>[1]CODES!$E1428</f>
        <v>44</v>
      </c>
      <c r="B317" s="52">
        <f>[1]CODES!$A1428</f>
        <v>960</v>
      </c>
      <c r="C317" s="78" t="str">
        <f>IF($AF$3=1,[1]CODES!$B1428,IF($AF$3=2,[1]CODES!$C1428,[1]CODES!$D1428))</f>
        <v>Benelux</v>
      </c>
      <c r="D317" s="54" t="str">
        <f>IF(AC317="","","(*)")</f>
        <v/>
      </c>
      <c r="E317" s="55" t="s">
        <v>7</v>
      </c>
      <c r="F317" s="55" t="s">
        <v>7</v>
      </c>
      <c r="G317" s="55" t="s">
        <v>7</v>
      </c>
      <c r="H317" s="55" t="s">
        <v>7</v>
      </c>
      <c r="I317" s="55" t="s">
        <v>7</v>
      </c>
      <c r="J317" s="55" t="s">
        <v>7</v>
      </c>
      <c r="K317" s="55" t="s">
        <v>7</v>
      </c>
      <c r="L317" s="55" t="s">
        <v>7</v>
      </c>
      <c r="M317" s="55" t="s">
        <v>7</v>
      </c>
      <c r="N317" s="55" t="s">
        <v>7</v>
      </c>
      <c r="O317" s="55" t="s">
        <v>7</v>
      </c>
      <c r="P317" s="55" t="s">
        <v>7</v>
      </c>
      <c r="Q317" s="55" t="s">
        <v>7</v>
      </c>
      <c r="R317" s="55" t="s">
        <v>7</v>
      </c>
      <c r="S317" s="55" t="s">
        <v>7</v>
      </c>
      <c r="T317" s="55" t="s">
        <v>7</v>
      </c>
      <c r="U317" s="55" t="s">
        <v>7</v>
      </c>
      <c r="V317" s="55" t="s">
        <v>7</v>
      </c>
      <c r="W317" s="55" t="s">
        <v>7</v>
      </c>
      <c r="X317" s="55"/>
      <c r="Y317" s="55"/>
      <c r="Z317" s="55"/>
      <c r="AA317" s="49" t="str">
        <f>IF(N(Z317)=0,"",Z317/Z$8*100)</f>
        <v/>
      </c>
      <c r="AB317" s="49" t="str">
        <f>IF(OR(N(Z317)=0,N(Y317)=0),"",Z317/Y317*100-100)</f>
        <v/>
      </c>
      <c r="AC317" s="51" t="s">
        <v>7</v>
      </c>
      <c r="AD317" s="51" t="s">
        <v>7</v>
      </c>
      <c r="AE317" s="51" t="s">
        <v>7</v>
      </c>
      <c r="AF317" s="77" t="str">
        <f>IF(MAX(V317:Z317)&gt;0,IF(AF$3=1,$B$3,IF(AF$3=2,$C$3,$D$3)),IF(AF$3=1,$E$3,IF(AF$3=2,$F$3,$G$3)))</f>
        <v>NO DATA</v>
      </c>
    </row>
    <row r="318" spans="1:32" ht="15.75" thickTop="1" thickBot="1" x14ac:dyDescent="0.25">
      <c r="A318" s="52" t="str">
        <f>[1]CODES!$E1429</f>
        <v>44</v>
      </c>
      <c r="B318" s="52">
        <f>[1]CODES!$A1429</f>
        <v>962</v>
      </c>
      <c r="C318" s="78" t="str">
        <f>IF($AF$3=1,[1]CODES!$B1429,IF($AF$3=2,[1]CODES!$C1429,[1]CODES!$D1429))</f>
        <v>Other countries of Western Europe</v>
      </c>
      <c r="D318" s="54" t="str">
        <f>IF(AC318="","","(*)")</f>
        <v/>
      </c>
      <c r="E318" s="55" t="s">
        <v>7</v>
      </c>
      <c r="F318" s="55" t="s">
        <v>7</v>
      </c>
      <c r="G318" s="55" t="s">
        <v>7</v>
      </c>
      <c r="H318" s="55" t="s">
        <v>7</v>
      </c>
      <c r="I318" s="55" t="s">
        <v>7</v>
      </c>
      <c r="J318" s="55" t="s">
        <v>7</v>
      </c>
      <c r="K318" s="55" t="s">
        <v>7</v>
      </c>
      <c r="L318" s="55" t="s">
        <v>7</v>
      </c>
      <c r="M318" s="55" t="s">
        <v>7</v>
      </c>
      <c r="N318" s="55" t="s">
        <v>7</v>
      </c>
      <c r="O318" s="55" t="s">
        <v>7</v>
      </c>
      <c r="P318" s="55" t="s">
        <v>7</v>
      </c>
      <c r="Q318" s="55" t="s">
        <v>7</v>
      </c>
      <c r="R318" s="55" t="s">
        <v>7</v>
      </c>
      <c r="S318" s="55" t="s">
        <v>7</v>
      </c>
      <c r="T318" s="55" t="s">
        <v>7</v>
      </c>
      <c r="U318" s="55" t="s">
        <v>7</v>
      </c>
      <c r="V318" s="55" t="s">
        <v>7</v>
      </c>
      <c r="W318" s="55" t="s">
        <v>7</v>
      </c>
      <c r="X318" s="55"/>
      <c r="Y318" s="55"/>
      <c r="Z318" s="55"/>
      <c r="AA318" s="49" t="str">
        <f>IF(N(Z318)=0,"",Z318/Z$8*100)</f>
        <v/>
      </c>
      <c r="AB318" s="49" t="str">
        <f>IF(OR(N(Z318)=0,N(Y318)=0),"",Z318/Y318*100-100)</f>
        <v/>
      </c>
      <c r="AC318" s="51" t="s">
        <v>7</v>
      </c>
      <c r="AD318" s="51" t="s">
        <v>7</v>
      </c>
      <c r="AE318" s="51" t="s">
        <v>7</v>
      </c>
      <c r="AF318" s="77" t="str">
        <f>IF(MAX(V318:Z318)&gt;0,IF(AF$3=1,$B$3,IF(AF$3=2,$C$3,$D$3)),IF(AF$3=1,$E$3,IF(AF$3=2,$F$3,$G$3)))</f>
        <v>NO DATA</v>
      </c>
    </row>
    <row r="319" spans="1:32" ht="15.75" thickTop="1" thickBot="1" x14ac:dyDescent="0.25">
      <c r="A319" s="52" t="str">
        <f>[1]CODES!$E1430</f>
        <v>44</v>
      </c>
      <c r="B319" s="52">
        <f>[1]CODES!$A1430</f>
        <v>963</v>
      </c>
      <c r="C319" s="78" t="str">
        <f>IF($AF$3=1,[1]CODES!$B1430,IF($AF$3=2,[1]CODES!$C1430,[1]CODES!$D1430))</f>
        <v>All countries of Western Europe</v>
      </c>
      <c r="D319" s="54" t="str">
        <f>IF(AC319="","","(*)")</f>
        <v/>
      </c>
      <c r="E319" s="55" t="s">
        <v>7</v>
      </c>
      <c r="F319" s="55" t="s">
        <v>7</v>
      </c>
      <c r="G319" s="55" t="s">
        <v>7</v>
      </c>
      <c r="H319" s="55" t="s">
        <v>7</v>
      </c>
      <c r="I319" s="55" t="s">
        <v>7</v>
      </c>
      <c r="J319" s="55" t="s">
        <v>7</v>
      </c>
      <c r="K319" s="55" t="s">
        <v>7</v>
      </c>
      <c r="L319" s="55" t="s">
        <v>7</v>
      </c>
      <c r="M319" s="55" t="s">
        <v>7</v>
      </c>
      <c r="N319" s="55" t="s">
        <v>7</v>
      </c>
      <c r="O319" s="55" t="s">
        <v>7</v>
      </c>
      <c r="P319" s="55" t="s">
        <v>7</v>
      </c>
      <c r="Q319" s="55" t="s">
        <v>7</v>
      </c>
      <c r="R319" s="55" t="s">
        <v>7</v>
      </c>
      <c r="S319" s="55" t="s">
        <v>7</v>
      </c>
      <c r="T319" s="55" t="s">
        <v>7</v>
      </c>
      <c r="U319" s="55" t="s">
        <v>7</v>
      </c>
      <c r="V319" s="55" t="s">
        <v>7</v>
      </c>
      <c r="W319" s="55" t="s">
        <v>7</v>
      </c>
      <c r="X319" s="55"/>
      <c r="Y319" s="55"/>
      <c r="Z319" s="55"/>
      <c r="AA319" s="49" t="str">
        <f>IF(N(Z319)=0,"",Z319/Z$8*100)</f>
        <v/>
      </c>
      <c r="AB319" s="49" t="str">
        <f>IF(OR(N(Z319)=0,N(Y319)=0),"",Z319/Y319*100-100)</f>
        <v/>
      </c>
      <c r="AC319" s="51" t="s">
        <v>7</v>
      </c>
      <c r="AD319" s="51" t="s">
        <v>7</v>
      </c>
      <c r="AE319" s="51" t="s">
        <v>7</v>
      </c>
      <c r="AF319" s="77" t="str">
        <f>IF(MAX(V319:Z319)&gt;0,IF(AF$3=1,$B$3,IF(AF$3=2,$C$3,$D$3)),IF(AF$3=1,$E$3,IF(AF$3=2,$F$3,$G$3)))</f>
        <v>NO DATA</v>
      </c>
    </row>
    <row r="320" spans="1:32" ht="16.5" thickTop="1" thickBot="1" x14ac:dyDescent="0.25">
      <c r="A320" s="38" t="str">
        <f>[1]CODES!$E1431</f>
        <v>45</v>
      </c>
      <c r="B320" s="38">
        <f>[1]CODES!$A1431</f>
        <v>45000</v>
      </c>
      <c r="C320" s="82" t="str">
        <f>IF($AF$3=1,[1]CODES!$B1431,IF($AF$3=2,[1]CODES!$C1431,[1]CODES!$D1431))</f>
        <v>EAST MEDITERRANEAN EUROPE</v>
      </c>
      <c r="D320" s="40" t="str">
        <f>IF(AC320="","","(*)")</f>
        <v/>
      </c>
      <c r="E320" s="85">
        <f>SUM(E321:E323)</f>
        <v>0</v>
      </c>
      <c r="F320" s="85">
        <f>SUM(F321:F323)</f>
        <v>0</v>
      </c>
      <c r="G320" s="85">
        <f>SUM(G321:G323)</f>
        <v>0</v>
      </c>
      <c r="H320" s="85">
        <f>SUM(H321:H323)</f>
        <v>0</v>
      </c>
      <c r="I320" s="85">
        <f>SUM(I321:I323)</f>
        <v>0</v>
      </c>
      <c r="J320" s="85">
        <f>SUM(J321:J323)</f>
        <v>0</v>
      </c>
      <c r="K320" s="85">
        <f>SUM(K321:K323)</f>
        <v>0</v>
      </c>
      <c r="L320" s="85">
        <f>SUM(L321:L323)</f>
        <v>0</v>
      </c>
      <c r="M320" s="85">
        <f>SUM(M321:M323)</f>
        <v>0</v>
      </c>
      <c r="N320" s="85">
        <f>SUM(N321:N323)</f>
        <v>0</v>
      </c>
      <c r="O320" s="85">
        <f>SUM(O321:O323)</f>
        <v>0</v>
      </c>
      <c r="P320" s="85">
        <f>SUM(P321:P323)</f>
        <v>0</v>
      </c>
      <c r="Q320" s="85">
        <f>SUM(Q321:Q323)</f>
        <v>0</v>
      </c>
      <c r="R320" s="85">
        <f>SUM(R321:R323)</f>
        <v>0</v>
      </c>
      <c r="S320" s="85">
        <f>SUM(S321:S323)</f>
        <v>0</v>
      </c>
      <c r="T320" s="85">
        <f>SUM(T321:T323)</f>
        <v>0</v>
      </c>
      <c r="U320" s="85">
        <f>SUM(U321:U323)</f>
        <v>2405</v>
      </c>
      <c r="V320" s="85">
        <f>SUM(V321:V323)</f>
        <v>3238</v>
      </c>
      <c r="W320" s="85">
        <f>SUM(W321:W323)</f>
        <v>3557</v>
      </c>
      <c r="X320" s="85">
        <f>SUM(X321:X323)</f>
        <v>3325</v>
      </c>
      <c r="Y320" s="85">
        <f>SUM(Y321:Y323)</f>
        <v>3689</v>
      </c>
      <c r="Z320" s="85">
        <f>SUM(Z321:Z323)</f>
        <v>0</v>
      </c>
      <c r="AA320" s="84" t="str">
        <f>IF(N(Z320)=0,"",Z320/Z$8*100)</f>
        <v/>
      </c>
      <c r="AB320" s="84" t="str">
        <f>IF(OR(N(Z320)=0,N(Y320)=0),"",Z320/Y320*100-100)</f>
        <v/>
      </c>
      <c r="AC320" s="83" t="s">
        <v>7</v>
      </c>
      <c r="AD320" s="83" t="s">
        <v>7</v>
      </c>
      <c r="AE320" s="83" t="s">
        <v>7</v>
      </c>
      <c r="AF320" s="77" t="str">
        <f>IF(MAX(V320:Z320)&gt;0,IF(AF$3=1,$B$3,IF(AF$3=2,$C$3,$D$3)),IF(AF$3=1,$E$3,IF(AF$3=2,$F$3,$G$3)))</f>
        <v>DATA</v>
      </c>
    </row>
    <row r="321" spans="1:32" ht="15.75" thickTop="1" thickBot="1" x14ac:dyDescent="0.25">
      <c r="A321" s="52" t="str">
        <f>[1]CODES!$E1432</f>
        <v>45</v>
      </c>
      <c r="B321" s="52">
        <f>[1]CODES!$A1432</f>
        <v>196</v>
      </c>
      <c r="C321" s="78" t="str">
        <f>IF($AF$3=1,[1]CODES!$B1432,IF($AF$3=2,[1]CODES!$C1432,[1]CODES!$D1432))</f>
        <v>Cyprus</v>
      </c>
      <c r="D321" s="54" t="str">
        <f>IF(AC321="","","(*)")</f>
        <v/>
      </c>
      <c r="E321" s="55" t="s">
        <v>7</v>
      </c>
      <c r="F321" s="55" t="s">
        <v>7</v>
      </c>
      <c r="G321" s="55" t="s">
        <v>7</v>
      </c>
      <c r="H321" s="55" t="s">
        <v>7</v>
      </c>
      <c r="I321" s="55" t="s">
        <v>7</v>
      </c>
      <c r="J321" s="55" t="s">
        <v>7</v>
      </c>
      <c r="K321" s="55" t="s">
        <v>7</v>
      </c>
      <c r="L321" s="55" t="s">
        <v>7</v>
      </c>
      <c r="M321" s="55" t="s">
        <v>7</v>
      </c>
      <c r="N321" s="55" t="s">
        <v>7</v>
      </c>
      <c r="O321" s="55" t="s">
        <v>7</v>
      </c>
      <c r="P321" s="55" t="s">
        <v>7</v>
      </c>
      <c r="Q321" s="55" t="s">
        <v>7</v>
      </c>
      <c r="R321" s="55" t="s">
        <v>7</v>
      </c>
      <c r="S321" s="55" t="s">
        <v>7</v>
      </c>
      <c r="T321" s="55" t="s">
        <v>7</v>
      </c>
      <c r="U321" s="55">
        <v>66</v>
      </c>
      <c r="V321" s="55">
        <v>108</v>
      </c>
      <c r="W321" s="55">
        <v>104</v>
      </c>
      <c r="X321" s="55">
        <v>81</v>
      </c>
      <c r="Y321" s="55">
        <v>88</v>
      </c>
      <c r="Z321" s="55"/>
      <c r="AA321" s="49" t="str">
        <f>IF(N(Z321)=0,"",Z321/Z$8*100)</f>
        <v/>
      </c>
      <c r="AB321" s="49" t="str">
        <f>IF(OR(N(Z321)=0,N(Y321)=0),"",Z321/Y321*100-100)</f>
        <v/>
      </c>
      <c r="AC321" s="51" t="s">
        <v>7</v>
      </c>
      <c r="AD321" s="51" t="s">
        <v>7</v>
      </c>
      <c r="AE321" s="51" t="s">
        <v>7</v>
      </c>
      <c r="AF321" s="77" t="str">
        <f>IF(MAX(V321:Z321)&gt;0,IF(AF$3=1,$B$3,IF(AF$3=2,$C$3,$D$3)),IF(AF$3=1,$E$3,IF(AF$3=2,$F$3,$G$3)))</f>
        <v>DATA</v>
      </c>
    </row>
    <row r="322" spans="1:32" ht="15.75" thickTop="1" thickBot="1" x14ac:dyDescent="0.25">
      <c r="A322" s="52" t="str">
        <f>[1]CODES!$E1433</f>
        <v>45</v>
      </c>
      <c r="B322" s="52">
        <f>[1]CODES!$A1433</f>
        <v>376</v>
      </c>
      <c r="C322" s="78" t="str">
        <f>IF($AF$3=1,[1]CODES!$B1433,IF($AF$3=2,[1]CODES!$C1433,[1]CODES!$D1433))</f>
        <v>Israel</v>
      </c>
      <c r="D322" s="54" t="str">
        <f>IF(AC322="","","(*)")</f>
        <v/>
      </c>
      <c r="E322" s="55" t="s">
        <v>7</v>
      </c>
      <c r="F322" s="55" t="s">
        <v>7</v>
      </c>
      <c r="G322" s="55" t="s">
        <v>7</v>
      </c>
      <c r="H322" s="55" t="s">
        <v>7</v>
      </c>
      <c r="I322" s="55" t="s">
        <v>7</v>
      </c>
      <c r="J322" s="55" t="s">
        <v>7</v>
      </c>
      <c r="K322" s="55" t="s">
        <v>7</v>
      </c>
      <c r="L322" s="55" t="s">
        <v>7</v>
      </c>
      <c r="M322" s="55" t="s">
        <v>7</v>
      </c>
      <c r="N322" s="55" t="s">
        <v>7</v>
      </c>
      <c r="O322" s="55" t="s">
        <v>7</v>
      </c>
      <c r="P322" s="55" t="s">
        <v>7</v>
      </c>
      <c r="Q322" s="55" t="s">
        <v>7</v>
      </c>
      <c r="R322" s="55" t="s">
        <v>7</v>
      </c>
      <c r="S322" s="55" t="s">
        <v>7</v>
      </c>
      <c r="T322" s="55" t="s">
        <v>7</v>
      </c>
      <c r="U322" s="55">
        <v>1118</v>
      </c>
      <c r="V322" s="55">
        <v>1248</v>
      </c>
      <c r="W322" s="55">
        <v>1067</v>
      </c>
      <c r="X322" s="55">
        <v>1140</v>
      </c>
      <c r="Y322" s="55">
        <v>1588</v>
      </c>
      <c r="Z322" s="55"/>
      <c r="AA322" s="49" t="str">
        <f>IF(N(Z322)=0,"",Z322/Z$8*100)</f>
        <v/>
      </c>
      <c r="AB322" s="49" t="str">
        <f>IF(OR(N(Z322)=0,N(Y322)=0),"",Z322/Y322*100-100)</f>
        <v/>
      </c>
      <c r="AC322" s="51" t="s">
        <v>7</v>
      </c>
      <c r="AD322" s="51" t="s">
        <v>7</v>
      </c>
      <c r="AE322" s="51" t="s">
        <v>7</v>
      </c>
      <c r="AF322" s="77" t="str">
        <f>IF(MAX(V322:Z322)&gt;0,IF(AF$3=1,$B$3,IF(AF$3=2,$C$3,$D$3)),IF(AF$3=1,$E$3,IF(AF$3=2,$F$3,$G$3)))</f>
        <v>DATA</v>
      </c>
    </row>
    <row r="323" spans="1:32" ht="15.75" thickTop="1" thickBot="1" x14ac:dyDescent="0.25">
      <c r="A323" s="52" t="str">
        <f>[1]CODES!$E1434</f>
        <v>45</v>
      </c>
      <c r="B323" s="52">
        <f>[1]CODES!$A1434</f>
        <v>792</v>
      </c>
      <c r="C323" s="78" t="str">
        <f>IF($AF$3=1,[1]CODES!$B1434,IF($AF$3=2,[1]CODES!$C1434,[1]CODES!$D1434))</f>
        <v>Turkey</v>
      </c>
      <c r="D323" s="54" t="str">
        <f>IF(AC323="","","(*)")</f>
        <v/>
      </c>
      <c r="E323" s="55" t="s">
        <v>7</v>
      </c>
      <c r="F323" s="55" t="s">
        <v>7</v>
      </c>
      <c r="G323" s="55" t="s">
        <v>7</v>
      </c>
      <c r="H323" s="55" t="s">
        <v>7</v>
      </c>
      <c r="I323" s="55" t="s">
        <v>7</v>
      </c>
      <c r="J323" s="55" t="s">
        <v>7</v>
      </c>
      <c r="K323" s="55" t="s">
        <v>7</v>
      </c>
      <c r="L323" s="55" t="s">
        <v>7</v>
      </c>
      <c r="M323" s="55" t="s">
        <v>7</v>
      </c>
      <c r="N323" s="55" t="s">
        <v>7</v>
      </c>
      <c r="O323" s="55" t="s">
        <v>7</v>
      </c>
      <c r="P323" s="55" t="s">
        <v>7</v>
      </c>
      <c r="Q323" s="55" t="s">
        <v>7</v>
      </c>
      <c r="R323" s="55" t="s">
        <v>7</v>
      </c>
      <c r="S323" s="55" t="s">
        <v>7</v>
      </c>
      <c r="T323" s="55" t="s">
        <v>7</v>
      </c>
      <c r="U323" s="55">
        <v>1221</v>
      </c>
      <c r="V323" s="55">
        <v>1882</v>
      </c>
      <c r="W323" s="55">
        <v>2386</v>
      </c>
      <c r="X323" s="55">
        <v>2104</v>
      </c>
      <c r="Y323" s="55">
        <v>2013</v>
      </c>
      <c r="Z323" s="55"/>
      <c r="AA323" s="49" t="str">
        <f>IF(N(Z323)=0,"",Z323/Z$8*100)</f>
        <v/>
      </c>
      <c r="AB323" s="49" t="str">
        <f>IF(OR(N(Z323)=0,N(Y323)=0),"",Z323/Y323*100-100)</f>
        <v/>
      </c>
      <c r="AC323" s="51" t="s">
        <v>7</v>
      </c>
      <c r="AD323" s="51" t="s">
        <v>7</v>
      </c>
      <c r="AE323" s="51" t="s">
        <v>7</v>
      </c>
      <c r="AF323" s="77" t="str">
        <f>IF(MAX(V323:Z323)&gt;0,IF(AF$3=1,$B$3,IF(AF$3=2,$C$3,$D$3)),IF(AF$3=1,$E$3,IF(AF$3=2,$F$3,$G$3)))</f>
        <v>DATA</v>
      </c>
    </row>
    <row r="324" spans="1:32" ht="16.5" thickTop="1" thickBot="1" x14ac:dyDescent="0.25">
      <c r="A324" s="38" t="str">
        <f>[1]CODES!$E1435</f>
        <v>46</v>
      </c>
      <c r="B324" s="38">
        <f>[1]CODES!$A1435</f>
        <v>46000</v>
      </c>
      <c r="C324" s="82" t="str">
        <f>IF($AF$3=1,[1]CODES!$B1435,IF($AF$3=2,[1]CODES!$C1435,[1]CODES!$D1435))</f>
        <v>OTHER EUROPE</v>
      </c>
      <c r="D324" s="40" t="str">
        <f>IF(AC324="","","(*)")</f>
        <v/>
      </c>
      <c r="E324" s="85">
        <f>SUM(E325:E326)</f>
        <v>1116</v>
      </c>
      <c r="F324" s="85">
        <f>SUM(F325:F326)</f>
        <v>1641</v>
      </c>
      <c r="G324" s="85">
        <f>SUM(G325:G326)</f>
        <v>1200</v>
      </c>
      <c r="H324" s="85">
        <f>SUM(H325:H326)</f>
        <v>1279</v>
      </c>
      <c r="I324" s="85">
        <f>SUM(I325:I326)</f>
        <v>1223</v>
      </c>
      <c r="J324" s="85">
        <f>SUM(J325:J326)</f>
        <v>967</v>
      </c>
      <c r="K324" s="85">
        <f>SUM(K325:K326)</f>
        <v>914</v>
      </c>
      <c r="L324" s="85">
        <f>SUM(L325:L326)</f>
        <v>1097</v>
      </c>
      <c r="M324" s="85">
        <f>SUM(M325:M326)</f>
        <v>1326</v>
      </c>
      <c r="N324" s="85">
        <f>SUM(N325:N326)</f>
        <v>2199</v>
      </c>
      <c r="O324" s="85">
        <f>SUM(O325:O326)</f>
        <v>3718</v>
      </c>
      <c r="P324" s="85">
        <f>SUM(P325:P326)</f>
        <v>3809</v>
      </c>
      <c r="Q324" s="85">
        <f>SUM(Q325:Q326)</f>
        <v>4199</v>
      </c>
      <c r="R324" s="85">
        <f>SUM(R325:R326)</f>
        <v>6237</v>
      </c>
      <c r="S324" s="85">
        <f>SUM(S325:S326)</f>
        <v>4581</v>
      </c>
      <c r="T324" s="85">
        <f>SUM(T325:T326)</f>
        <v>7567</v>
      </c>
      <c r="U324" s="85">
        <f>SUM(U325:U326)</f>
        <v>0</v>
      </c>
      <c r="V324" s="85">
        <f>SUM(V325:V326)</f>
        <v>0</v>
      </c>
      <c r="W324" s="85">
        <f>SUM(W325:W326)</f>
        <v>0</v>
      </c>
      <c r="X324" s="85">
        <f>SUM(X325:X326)</f>
        <v>0</v>
      </c>
      <c r="Y324" s="85">
        <f>SUM(Y325:Y326)</f>
        <v>0</v>
      </c>
      <c r="Z324" s="85">
        <f>SUM(Z325:Z326)</f>
        <v>0</v>
      </c>
      <c r="AA324" s="84" t="str">
        <f>IF(N(Z324)=0,"",Z324/Z$8*100)</f>
        <v/>
      </c>
      <c r="AB324" s="84" t="str">
        <f>IF(OR(N(Z324)=0,N(Y324)=0),"",Z324/Y324*100-100)</f>
        <v/>
      </c>
      <c r="AC324" s="83" t="s">
        <v>7</v>
      </c>
      <c r="AD324" s="83" t="s">
        <v>7</v>
      </c>
      <c r="AE324" s="83" t="s">
        <v>7</v>
      </c>
      <c r="AF324" s="79" t="str">
        <f>IF(MAX(V324:Z324)&gt;0,IF(AF$3=1,$B$3,IF(AF$3=2,$C$3,$D$3)),IF(AF$3=1,$E$3,IF(AF$3=2,$F$3,$G$3)))</f>
        <v>NO DATA</v>
      </c>
    </row>
    <row r="325" spans="1:32" ht="15.75" thickTop="1" thickBot="1" x14ac:dyDescent="0.25">
      <c r="A325" s="52" t="str">
        <f>[1]CODES!$E1436</f>
        <v>46</v>
      </c>
      <c r="B325" s="52">
        <f>[1]CODES!$A1436</f>
        <v>966</v>
      </c>
      <c r="C325" s="78" t="str">
        <f>IF($AF$3=1,[1]CODES!$B1436,IF($AF$3=2,[1]CODES!$C1436,[1]CODES!$D1436))</f>
        <v>Other countries of Europe</v>
      </c>
      <c r="D325" s="54" t="str">
        <f>IF(AC325="","","(*)")</f>
        <v/>
      </c>
      <c r="E325" s="55">
        <v>1116</v>
      </c>
      <c r="F325" s="55">
        <v>1641</v>
      </c>
      <c r="G325" s="55">
        <v>1200</v>
      </c>
      <c r="H325" s="55">
        <v>1279</v>
      </c>
      <c r="I325" s="55">
        <v>1223</v>
      </c>
      <c r="J325" s="55">
        <v>967</v>
      </c>
      <c r="K325" s="55">
        <v>914</v>
      </c>
      <c r="L325" s="55">
        <v>1097</v>
      </c>
      <c r="M325" s="55">
        <v>1326</v>
      </c>
      <c r="N325" s="55">
        <v>2199</v>
      </c>
      <c r="O325" s="55">
        <v>3718</v>
      </c>
      <c r="P325" s="55">
        <v>3809</v>
      </c>
      <c r="Q325" s="55">
        <v>4199</v>
      </c>
      <c r="R325" s="55">
        <v>6237</v>
      </c>
      <c r="S325" s="55">
        <v>4581</v>
      </c>
      <c r="T325" s="55">
        <v>7567</v>
      </c>
      <c r="U325" s="55"/>
      <c r="V325" s="55"/>
      <c r="W325" s="55"/>
      <c r="X325" s="55"/>
      <c r="Y325" s="55"/>
      <c r="Z325" s="55"/>
      <c r="AA325" s="49" t="str">
        <f>IF(N(Z325)=0,"",Z325/Z$8*100)</f>
        <v/>
      </c>
      <c r="AB325" s="49" t="str">
        <f>IF(OR(N(Z325)=0,N(Y325)=0),"",Z325/Y325*100-100)</f>
        <v/>
      </c>
      <c r="AC325" s="51" t="s">
        <v>7</v>
      </c>
      <c r="AD325" s="51" t="s">
        <v>7</v>
      </c>
      <c r="AE325" s="51" t="s">
        <v>7</v>
      </c>
      <c r="AF325" s="79" t="str">
        <f>IF(MAX(V325:Z325)&gt;0,IF(AF$3=1,$B$3,IF(AF$3=2,$C$3,$D$3)),IF(AF$3=1,$E$3,IF(AF$3=2,$F$3,$G$3)))</f>
        <v>NO DATA</v>
      </c>
    </row>
    <row r="326" spans="1:32" ht="15.75" thickTop="1" thickBot="1" x14ac:dyDescent="0.25">
      <c r="A326" s="52" t="str">
        <f>[1]CODES!$E1437</f>
        <v>46</v>
      </c>
      <c r="B326" s="52">
        <f>[1]CODES!$A1437</f>
        <v>967</v>
      </c>
      <c r="C326" s="78" t="str">
        <f>IF($AF$3=1,[1]CODES!$B1437,IF($AF$3=2,[1]CODES!$C1437,[1]CODES!$D1437))</f>
        <v>All countries of Europe</v>
      </c>
      <c r="D326" s="54" t="str">
        <f>IF(AC326="","","(*)")</f>
        <v/>
      </c>
      <c r="E326" s="55" t="s">
        <v>7</v>
      </c>
      <c r="F326" s="55" t="s">
        <v>7</v>
      </c>
      <c r="G326" s="55" t="s">
        <v>7</v>
      </c>
      <c r="H326" s="55" t="s">
        <v>7</v>
      </c>
      <c r="I326" s="55" t="s">
        <v>7</v>
      </c>
      <c r="J326" s="55" t="s">
        <v>7</v>
      </c>
      <c r="K326" s="55" t="s">
        <v>7</v>
      </c>
      <c r="L326" s="55" t="s">
        <v>7</v>
      </c>
      <c r="M326" s="55" t="s">
        <v>7</v>
      </c>
      <c r="N326" s="55" t="s">
        <v>7</v>
      </c>
      <c r="O326" s="55" t="s">
        <v>7</v>
      </c>
      <c r="P326" s="55" t="s">
        <v>7</v>
      </c>
      <c r="Q326" s="55" t="s">
        <v>7</v>
      </c>
      <c r="R326" s="55" t="s">
        <v>7</v>
      </c>
      <c r="S326" s="55" t="s">
        <v>7</v>
      </c>
      <c r="T326" s="55" t="s">
        <v>7</v>
      </c>
      <c r="U326" s="55" t="s">
        <v>7</v>
      </c>
      <c r="V326" s="55" t="s">
        <v>7</v>
      </c>
      <c r="W326" s="55" t="s">
        <v>7</v>
      </c>
      <c r="X326" s="55"/>
      <c r="Y326" s="55"/>
      <c r="Z326" s="55"/>
      <c r="AA326" s="49" t="str">
        <f>IF(N(Z326)=0,"",Z326/Z$8*100)</f>
        <v/>
      </c>
      <c r="AB326" s="49" t="str">
        <f>IF(OR(N(Z326)=0,N(Y326)=0),"",Z326/Y326*100-100)</f>
        <v/>
      </c>
      <c r="AC326" s="51" t="s">
        <v>7</v>
      </c>
      <c r="AD326" s="51" t="s">
        <v>7</v>
      </c>
      <c r="AE326" s="51" t="s">
        <v>7</v>
      </c>
      <c r="AF326" s="77" t="str">
        <f>IF(MAX(V326:Z326)&gt;0,IF(AF$3=1,$B$3,IF(AF$3=2,$C$3,$D$3)),IF(AF$3=1,$E$3,IF(AF$3=2,$F$3,$G$3)))</f>
        <v>NO DATA</v>
      </c>
    </row>
    <row r="327" spans="1:32" ht="16.5" thickTop="1" thickBot="1" x14ac:dyDescent="0.25">
      <c r="A327" s="38" t="str">
        <f>[1]CODES!$E1438</f>
        <v>50</v>
      </c>
      <c r="B327" s="38">
        <f>[1]CODES!$A1438</f>
        <v>50000</v>
      </c>
      <c r="C327" s="82" t="str">
        <f>IF($AF$3=1,[1]CODES!$B1438,IF($AF$3=2,[1]CODES!$C1438,[1]CODES!$D1438))</f>
        <v>MIDDLE EAST</v>
      </c>
      <c r="D327" s="40" t="str">
        <f>IF(AC327="","","(*)")</f>
        <v/>
      </c>
      <c r="E327" s="41">
        <f>SUM(E328:E345)</f>
        <v>2452</v>
      </c>
      <c r="F327" s="41">
        <f>SUM(F328:F345)</f>
        <v>524</v>
      </c>
      <c r="G327" s="41">
        <f>SUM(G328:G345)</f>
        <v>4251</v>
      </c>
      <c r="H327" s="41">
        <f>SUM(H328:H345)</f>
        <v>3614</v>
      </c>
      <c r="I327" s="41">
        <f>SUM(I328:I345)</f>
        <v>3183</v>
      </c>
      <c r="J327" s="41">
        <f>SUM(J328:J345)</f>
        <v>2032</v>
      </c>
      <c r="K327" s="41">
        <f>SUM(K328:K345)</f>
        <v>1792</v>
      </c>
      <c r="L327" s="41">
        <f>SUM(L328:L345)</f>
        <v>1836</v>
      </c>
      <c r="M327" s="41">
        <f>SUM(M328:M345)</f>
        <v>1976</v>
      </c>
      <c r="N327" s="41">
        <f>SUM(N328:N345)</f>
        <v>3133</v>
      </c>
      <c r="O327" s="41">
        <f>SUM(O328:O345)</f>
        <v>3766</v>
      </c>
      <c r="P327" s="41">
        <f>SUM(P328:P345)</f>
        <v>4111</v>
      </c>
      <c r="Q327" s="41">
        <f>SUM(Q328:Q345)</f>
        <v>4971</v>
      </c>
      <c r="R327" s="41">
        <f>SUM(R328:R345)</f>
        <v>9720</v>
      </c>
      <c r="S327" s="41">
        <f>SUM(S328:S345)</f>
        <v>8942</v>
      </c>
      <c r="T327" s="41">
        <f>SUM(T328:T345)</f>
        <v>15538</v>
      </c>
      <c r="U327" s="41">
        <f>SUM(U328:U345)</f>
        <v>8147</v>
      </c>
      <c r="V327" s="41">
        <f>SUM(V328:V345)</f>
        <v>9050</v>
      </c>
      <c r="W327" s="41">
        <f>SUM(W328:W345)</f>
        <v>9571</v>
      </c>
      <c r="X327" s="41">
        <f>SUM(X328:X345)</f>
        <v>9809</v>
      </c>
      <c r="Y327" s="41">
        <f>SUM(Y328:Y345)</f>
        <v>12355</v>
      </c>
      <c r="Z327" s="41">
        <f>SUM(Z328:Z345)</f>
        <v>0</v>
      </c>
      <c r="AA327" s="81" t="str">
        <f>IF(N(Z327)=0,"",Z327/Z$8*100)</f>
        <v/>
      </c>
      <c r="AB327" s="81" t="str">
        <f>IF(OR(N(Z327)=0,N(Y327)=0),"",Z327/Y327*100-100)</f>
        <v/>
      </c>
      <c r="AC327" s="80" t="s">
        <v>7</v>
      </c>
      <c r="AD327" s="80" t="s">
        <v>7</v>
      </c>
      <c r="AE327" s="80" t="s">
        <v>7</v>
      </c>
      <c r="AF327" s="79" t="str">
        <f>IF(MAX(V327:Z327)&gt;0,IF(AF$3=1,$B$3,IF(AF$3=2,$C$3,$D$3)),IF(AF$3=1,$E$3,IF(AF$3=2,$F$3,$G$3)))</f>
        <v>DATA</v>
      </c>
    </row>
    <row r="328" spans="1:32" ht="15.75" thickTop="1" thickBot="1" x14ac:dyDescent="0.25">
      <c r="A328" s="52" t="str">
        <f>[1]CODES!$E1439</f>
        <v>51</v>
      </c>
      <c r="B328" s="52">
        <f>[1]CODES!$A1439</f>
        <v>48</v>
      </c>
      <c r="C328" s="78" t="str">
        <f>IF($AF$3=1,[1]CODES!$B1439,IF($AF$3=2,[1]CODES!$C1439,[1]CODES!$D1439))</f>
        <v>Bahrain</v>
      </c>
      <c r="D328" s="54" t="str">
        <f>IF(AC328="","","(*)")</f>
        <v/>
      </c>
      <c r="E328" s="55" t="s">
        <v>7</v>
      </c>
      <c r="F328" s="55" t="s">
        <v>7</v>
      </c>
      <c r="G328" s="55" t="s">
        <v>7</v>
      </c>
      <c r="H328" s="55" t="s">
        <v>7</v>
      </c>
      <c r="I328" s="55" t="s">
        <v>7</v>
      </c>
      <c r="J328" s="55" t="s">
        <v>7</v>
      </c>
      <c r="K328" s="55" t="s">
        <v>7</v>
      </c>
      <c r="L328" s="55" t="s">
        <v>7</v>
      </c>
      <c r="M328" s="55" t="s">
        <v>7</v>
      </c>
      <c r="N328" s="55" t="s">
        <v>7</v>
      </c>
      <c r="O328" s="55" t="s">
        <v>7</v>
      </c>
      <c r="P328" s="55" t="s">
        <v>7</v>
      </c>
      <c r="Q328" s="55" t="s">
        <v>7</v>
      </c>
      <c r="R328" s="55" t="s">
        <v>7</v>
      </c>
      <c r="S328" s="55" t="s">
        <v>7</v>
      </c>
      <c r="T328" s="55" t="s">
        <v>7</v>
      </c>
      <c r="U328" s="55">
        <v>213</v>
      </c>
      <c r="V328" s="55">
        <v>85</v>
      </c>
      <c r="W328" s="55">
        <v>57</v>
      </c>
      <c r="X328" s="55">
        <v>121</v>
      </c>
      <c r="Y328" s="55">
        <v>180</v>
      </c>
      <c r="Z328" s="55"/>
      <c r="AA328" s="49" t="str">
        <f>IF(N(Z328)=0,"",Z328/Z$8*100)</f>
        <v/>
      </c>
      <c r="AB328" s="49" t="str">
        <f>IF(OR(N(Z328)=0,N(Y328)=0),"",Z328/Y328*100-100)</f>
        <v/>
      </c>
      <c r="AC328" s="51" t="s">
        <v>7</v>
      </c>
      <c r="AD328" s="51" t="s">
        <v>7</v>
      </c>
      <c r="AE328" s="51" t="s">
        <v>7</v>
      </c>
      <c r="AF328" s="77" t="str">
        <f>IF(MAX(V328:Z328)&gt;0,IF(AF$3=1,$B$3,IF(AF$3=2,$C$3,$D$3)),IF(AF$3=1,$E$3,IF(AF$3=2,$F$3,$G$3)))</f>
        <v>DATA</v>
      </c>
    </row>
    <row r="329" spans="1:32" ht="15.75" thickTop="1" thickBot="1" x14ac:dyDescent="0.25">
      <c r="A329" s="52" t="str">
        <f>[1]CODES!$E1440</f>
        <v>51</v>
      </c>
      <c r="B329" s="52">
        <f>[1]CODES!$A1440</f>
        <v>720</v>
      </c>
      <c r="C329" s="78" t="str">
        <f>IF($AF$3=1,[1]CODES!$B1440,IF($AF$3=2,[1]CODES!$C1440,[1]CODES!$D1440))</f>
        <v>Democratic Yemen (former)</v>
      </c>
      <c r="D329" s="54" t="str">
        <f>IF(AC329="","","(*)")</f>
        <v/>
      </c>
      <c r="E329" s="55" t="s">
        <v>7</v>
      </c>
      <c r="F329" s="55" t="s">
        <v>7</v>
      </c>
      <c r="G329" s="55" t="s">
        <v>7</v>
      </c>
      <c r="H329" s="55" t="s">
        <v>7</v>
      </c>
      <c r="I329" s="55" t="s">
        <v>7</v>
      </c>
      <c r="J329" s="55" t="s">
        <v>7</v>
      </c>
      <c r="K329" s="55" t="s">
        <v>7</v>
      </c>
      <c r="L329" s="55" t="s">
        <v>7</v>
      </c>
      <c r="M329" s="55" t="s">
        <v>7</v>
      </c>
      <c r="N329" s="55" t="s">
        <v>7</v>
      </c>
      <c r="O329" s="55" t="s">
        <v>7</v>
      </c>
      <c r="P329" s="55" t="s">
        <v>7</v>
      </c>
      <c r="Q329" s="55" t="s">
        <v>7</v>
      </c>
      <c r="R329" s="55" t="s">
        <v>7</v>
      </c>
      <c r="S329" s="55" t="s">
        <v>7</v>
      </c>
      <c r="T329" s="55" t="s">
        <v>7</v>
      </c>
      <c r="U329" s="55" t="s">
        <v>7</v>
      </c>
      <c r="V329" s="55" t="s">
        <v>7</v>
      </c>
      <c r="W329" s="55" t="s">
        <v>7</v>
      </c>
      <c r="X329" s="55"/>
      <c r="Y329" s="55"/>
      <c r="Z329" s="55"/>
      <c r="AA329" s="49" t="str">
        <f>IF(N(Z329)=0,"",Z329/Z$8*100)</f>
        <v/>
      </c>
      <c r="AB329" s="49" t="str">
        <f>IF(OR(N(Z329)=0,N(Y329)=0),"",Z329/Y329*100-100)</f>
        <v/>
      </c>
      <c r="AC329" s="51" t="s">
        <v>7</v>
      </c>
      <c r="AD329" s="51" t="s">
        <v>7</v>
      </c>
      <c r="AE329" s="51" t="s">
        <v>7</v>
      </c>
      <c r="AF329" s="77" t="str">
        <f>IF(MAX(V329:Z329)&gt;0,IF(AF$3=1,$B$3,IF(AF$3=2,$C$3,$D$3)),IF(AF$3=1,$E$3,IF(AF$3=2,$F$3,$G$3)))</f>
        <v>NO DATA</v>
      </c>
    </row>
    <row r="330" spans="1:32" ht="15.75" thickTop="1" thickBot="1" x14ac:dyDescent="0.25">
      <c r="A330" s="52" t="str">
        <f>[1]CODES!$E1441</f>
        <v>51</v>
      </c>
      <c r="B330" s="52">
        <f>[1]CODES!$A1441</f>
        <v>786</v>
      </c>
      <c r="C330" s="78" t="str">
        <f>IF($AF$3=1,[1]CODES!$B1441,IF($AF$3=2,[1]CODES!$C1441,[1]CODES!$D1441))</f>
        <v>Dubai</v>
      </c>
      <c r="D330" s="54" t="str">
        <f>IF(AC330="","","(*)")</f>
        <v/>
      </c>
      <c r="E330" s="55" t="s">
        <v>7</v>
      </c>
      <c r="F330" s="55" t="s">
        <v>7</v>
      </c>
      <c r="G330" s="55" t="s">
        <v>7</v>
      </c>
      <c r="H330" s="55" t="s">
        <v>7</v>
      </c>
      <c r="I330" s="55" t="s">
        <v>7</v>
      </c>
      <c r="J330" s="55" t="s">
        <v>7</v>
      </c>
      <c r="K330" s="55" t="s">
        <v>7</v>
      </c>
      <c r="L330" s="55" t="s">
        <v>7</v>
      </c>
      <c r="M330" s="55" t="s">
        <v>7</v>
      </c>
      <c r="N330" s="55" t="s">
        <v>7</v>
      </c>
      <c r="O330" s="55" t="s">
        <v>7</v>
      </c>
      <c r="P330" s="55" t="s">
        <v>7</v>
      </c>
      <c r="Q330" s="55" t="s">
        <v>7</v>
      </c>
      <c r="R330" s="55" t="s">
        <v>7</v>
      </c>
      <c r="S330" s="55" t="s">
        <v>7</v>
      </c>
      <c r="T330" s="55" t="s">
        <v>7</v>
      </c>
      <c r="U330" s="55" t="s">
        <v>7</v>
      </c>
      <c r="V330" s="55" t="s">
        <v>7</v>
      </c>
      <c r="W330" s="55" t="s">
        <v>7</v>
      </c>
      <c r="X330" s="55"/>
      <c r="Y330" s="55"/>
      <c r="Z330" s="55"/>
      <c r="AA330" s="49" t="str">
        <f>IF(N(Z330)=0,"",Z330/Z$8*100)</f>
        <v/>
      </c>
      <c r="AB330" s="49" t="str">
        <f>IF(OR(N(Z330)=0,N(Y330)=0),"",Z330/Y330*100-100)</f>
        <v/>
      </c>
      <c r="AC330" s="51" t="s">
        <v>7</v>
      </c>
      <c r="AD330" s="51" t="s">
        <v>7</v>
      </c>
      <c r="AE330" s="51" t="s">
        <v>7</v>
      </c>
      <c r="AF330" s="77" t="str">
        <f>IF(MAX(V330:Z330)&gt;0,IF(AF$3=1,$B$3,IF(AF$3=2,$C$3,$D$3)),IF(AF$3=1,$E$3,IF(AF$3=2,$F$3,$G$3)))</f>
        <v>NO DATA</v>
      </c>
    </row>
    <row r="331" spans="1:32" ht="15.75" thickTop="1" thickBot="1" x14ac:dyDescent="0.25">
      <c r="A331" s="52" t="str">
        <f>[1]CODES!$E1442</f>
        <v>51</v>
      </c>
      <c r="B331" s="52">
        <f>[1]CODES!$A1442</f>
        <v>818</v>
      </c>
      <c r="C331" s="78" t="str">
        <f>IF($AF$3=1,[1]CODES!$B1442,IF($AF$3=2,[1]CODES!$C1442,[1]CODES!$D1442))</f>
        <v>Egypt</v>
      </c>
      <c r="D331" s="54" t="str">
        <f>IF(AC331="","","(*)")</f>
        <v/>
      </c>
      <c r="E331" s="55">
        <v>455</v>
      </c>
      <c r="F331" s="55">
        <v>524</v>
      </c>
      <c r="G331" s="55">
        <v>616</v>
      </c>
      <c r="H331" s="55">
        <v>836</v>
      </c>
      <c r="I331" s="55">
        <v>773</v>
      </c>
      <c r="J331" s="55">
        <v>553</v>
      </c>
      <c r="K331" s="55">
        <v>546</v>
      </c>
      <c r="L331" s="55">
        <v>609</v>
      </c>
      <c r="M331" s="55">
        <v>583</v>
      </c>
      <c r="N331" s="55">
        <v>1038</v>
      </c>
      <c r="O331" s="55">
        <v>1035</v>
      </c>
      <c r="P331" s="55">
        <v>1021</v>
      </c>
      <c r="Q331" s="55">
        <v>948</v>
      </c>
      <c r="R331" s="55">
        <v>1725</v>
      </c>
      <c r="S331" s="55">
        <v>1244</v>
      </c>
      <c r="T331" s="55">
        <v>1843</v>
      </c>
      <c r="U331" s="55">
        <v>1409</v>
      </c>
      <c r="V331" s="55">
        <v>2080</v>
      </c>
      <c r="W331" s="55">
        <v>2494</v>
      </c>
      <c r="X331" s="55">
        <v>2658</v>
      </c>
      <c r="Y331" s="55">
        <v>2644</v>
      </c>
      <c r="Z331" s="55"/>
      <c r="AA331" s="49" t="str">
        <f>IF(N(Z331)=0,"",Z331/Z$8*100)</f>
        <v/>
      </c>
      <c r="AB331" s="49" t="str">
        <f>IF(OR(N(Z331)=0,N(Y331)=0),"",Z331/Y331*100-100)</f>
        <v/>
      </c>
      <c r="AC331" s="51" t="s">
        <v>7</v>
      </c>
      <c r="AD331" s="51" t="s">
        <v>7</v>
      </c>
      <c r="AE331" s="51" t="s">
        <v>7</v>
      </c>
      <c r="AF331" s="79" t="str">
        <f>IF(MAX(V331:Z331)&gt;0,IF(AF$3=1,$B$3,IF(AF$3=2,$C$3,$D$3)),IF(AF$3=1,$E$3,IF(AF$3=2,$F$3,$G$3)))</f>
        <v>DATA</v>
      </c>
    </row>
    <row r="332" spans="1:32" ht="15.75" thickTop="1" thickBot="1" x14ac:dyDescent="0.25">
      <c r="A332" s="52" t="str">
        <f>[1]CODES!$E1443</f>
        <v>51</v>
      </c>
      <c r="B332" s="52">
        <f>[1]CODES!$A1443</f>
        <v>368</v>
      </c>
      <c r="C332" s="78" t="str">
        <f>IF($AF$3=1,[1]CODES!$B1443,IF($AF$3=2,[1]CODES!$C1443,[1]CODES!$D1443))</f>
        <v>Iraq</v>
      </c>
      <c r="D332" s="54" t="str">
        <f>IF(AC332="","","(*)")</f>
        <v/>
      </c>
      <c r="E332" s="55" t="s">
        <v>7</v>
      </c>
      <c r="F332" s="55" t="s">
        <v>7</v>
      </c>
      <c r="G332" s="55" t="s">
        <v>7</v>
      </c>
      <c r="H332" s="55" t="s">
        <v>7</v>
      </c>
      <c r="I332" s="55" t="s">
        <v>7</v>
      </c>
      <c r="J332" s="55" t="s">
        <v>7</v>
      </c>
      <c r="K332" s="55" t="s">
        <v>7</v>
      </c>
      <c r="L332" s="55" t="s">
        <v>7</v>
      </c>
      <c r="M332" s="55" t="s">
        <v>7</v>
      </c>
      <c r="N332" s="55" t="s">
        <v>7</v>
      </c>
      <c r="O332" s="55" t="s">
        <v>7</v>
      </c>
      <c r="P332" s="55" t="s">
        <v>7</v>
      </c>
      <c r="Q332" s="55" t="s">
        <v>7</v>
      </c>
      <c r="R332" s="55" t="s">
        <v>7</v>
      </c>
      <c r="S332" s="55" t="s">
        <v>7</v>
      </c>
      <c r="T332" s="55" t="s">
        <v>7</v>
      </c>
      <c r="U332" s="55">
        <v>769</v>
      </c>
      <c r="V332" s="55">
        <v>170</v>
      </c>
      <c r="W332" s="55">
        <v>138</v>
      </c>
      <c r="X332" s="55">
        <v>120</v>
      </c>
      <c r="Y332" s="55">
        <v>93</v>
      </c>
      <c r="Z332" s="55"/>
      <c r="AA332" s="49" t="str">
        <f>IF(N(Z332)=0,"",Z332/Z$8*100)</f>
        <v/>
      </c>
      <c r="AB332" s="49" t="str">
        <f>IF(OR(N(Z332)=0,N(Y332)=0),"",Z332/Y332*100-100)</f>
        <v/>
      </c>
      <c r="AC332" s="51" t="s">
        <v>7</v>
      </c>
      <c r="AD332" s="51" t="s">
        <v>7</v>
      </c>
      <c r="AE332" s="51" t="s">
        <v>7</v>
      </c>
      <c r="AF332" s="77" t="str">
        <f>IF(MAX(V332:Z332)&gt;0,IF(AF$3=1,$B$3,IF(AF$3=2,$C$3,$D$3)),IF(AF$3=1,$E$3,IF(AF$3=2,$F$3,$G$3)))</f>
        <v>DATA</v>
      </c>
    </row>
    <row r="333" spans="1:32" ht="15.75" thickTop="1" thickBot="1" x14ac:dyDescent="0.25">
      <c r="A333" s="52" t="str">
        <f>[1]CODES!$E1444</f>
        <v>51</v>
      </c>
      <c r="B333" s="52">
        <f>[1]CODES!$A1444</f>
        <v>400</v>
      </c>
      <c r="C333" s="78" t="str">
        <f>IF($AF$3=1,[1]CODES!$B1444,IF($AF$3=2,[1]CODES!$C1444,[1]CODES!$D1444))</f>
        <v>Jordan</v>
      </c>
      <c r="D333" s="54" t="str">
        <f>IF(AC333="","","(*)")</f>
        <v/>
      </c>
      <c r="E333" s="55" t="s">
        <v>7</v>
      </c>
      <c r="F333" s="55" t="s">
        <v>7</v>
      </c>
      <c r="G333" s="55" t="s">
        <v>7</v>
      </c>
      <c r="H333" s="55" t="s">
        <v>7</v>
      </c>
      <c r="I333" s="55" t="s">
        <v>7</v>
      </c>
      <c r="J333" s="55" t="s">
        <v>7</v>
      </c>
      <c r="K333" s="55" t="s">
        <v>7</v>
      </c>
      <c r="L333" s="55" t="s">
        <v>7</v>
      </c>
      <c r="M333" s="55" t="s">
        <v>7</v>
      </c>
      <c r="N333" s="55" t="s">
        <v>7</v>
      </c>
      <c r="O333" s="55" t="s">
        <v>7</v>
      </c>
      <c r="P333" s="55" t="s">
        <v>7</v>
      </c>
      <c r="Q333" s="55" t="s">
        <v>7</v>
      </c>
      <c r="R333" s="55" t="s">
        <v>7</v>
      </c>
      <c r="S333" s="55" t="s">
        <v>7</v>
      </c>
      <c r="T333" s="55" t="s">
        <v>7</v>
      </c>
      <c r="U333" s="55">
        <v>1515</v>
      </c>
      <c r="V333" s="55">
        <v>964</v>
      </c>
      <c r="W333" s="55">
        <v>1331</v>
      </c>
      <c r="X333" s="55">
        <v>963</v>
      </c>
      <c r="Y333" s="55">
        <v>981</v>
      </c>
      <c r="Z333" s="55"/>
      <c r="AA333" s="49" t="str">
        <f>IF(N(Z333)=0,"",Z333/Z$8*100)</f>
        <v/>
      </c>
      <c r="AB333" s="49" t="str">
        <f>IF(OR(N(Z333)=0,N(Y333)=0),"",Z333/Y333*100-100)</f>
        <v/>
      </c>
      <c r="AC333" s="51" t="s">
        <v>7</v>
      </c>
      <c r="AD333" s="51" t="s">
        <v>7</v>
      </c>
      <c r="AE333" s="51" t="s">
        <v>7</v>
      </c>
      <c r="AF333" s="77" t="str">
        <f>IF(MAX(V333:Z333)&gt;0,IF(AF$3=1,$B$3,IF(AF$3=2,$C$3,$D$3)),IF(AF$3=1,$E$3,IF(AF$3=2,$F$3,$G$3)))</f>
        <v>DATA</v>
      </c>
    </row>
    <row r="334" spans="1:32" ht="15.75" thickTop="1" thickBot="1" x14ac:dyDescent="0.25">
      <c r="A334" s="52" t="str">
        <f>[1]CODES!$E1445</f>
        <v>51</v>
      </c>
      <c r="B334" s="52">
        <f>[1]CODES!$A1445</f>
        <v>414</v>
      </c>
      <c r="C334" s="78" t="str">
        <f>IF($AF$3=1,[1]CODES!$B1445,IF($AF$3=2,[1]CODES!$C1445,[1]CODES!$D1445))</f>
        <v>Kuwait</v>
      </c>
      <c r="D334" s="54" t="str">
        <f>IF(AC334="","","(*)")</f>
        <v/>
      </c>
      <c r="E334" s="55" t="s">
        <v>7</v>
      </c>
      <c r="F334" s="55" t="s">
        <v>7</v>
      </c>
      <c r="G334" s="55" t="s">
        <v>7</v>
      </c>
      <c r="H334" s="55" t="s">
        <v>7</v>
      </c>
      <c r="I334" s="55" t="s">
        <v>7</v>
      </c>
      <c r="J334" s="55" t="s">
        <v>7</v>
      </c>
      <c r="K334" s="55" t="s">
        <v>7</v>
      </c>
      <c r="L334" s="55" t="s">
        <v>7</v>
      </c>
      <c r="M334" s="55" t="s">
        <v>7</v>
      </c>
      <c r="N334" s="55" t="s">
        <v>7</v>
      </c>
      <c r="O334" s="55" t="s">
        <v>7</v>
      </c>
      <c r="P334" s="55" t="s">
        <v>7</v>
      </c>
      <c r="Q334" s="55" t="s">
        <v>7</v>
      </c>
      <c r="R334" s="55" t="s">
        <v>7</v>
      </c>
      <c r="S334" s="55" t="s">
        <v>7</v>
      </c>
      <c r="T334" s="55" t="s">
        <v>7</v>
      </c>
      <c r="U334" s="55">
        <v>132</v>
      </c>
      <c r="V334" s="55">
        <v>262</v>
      </c>
      <c r="W334" s="55">
        <v>225</v>
      </c>
      <c r="X334" s="55">
        <v>194</v>
      </c>
      <c r="Y334" s="55">
        <v>179</v>
      </c>
      <c r="Z334" s="55"/>
      <c r="AA334" s="49" t="str">
        <f>IF(N(Z334)=0,"",Z334/Z$8*100)</f>
        <v/>
      </c>
      <c r="AB334" s="49" t="str">
        <f>IF(OR(N(Z334)=0,N(Y334)=0),"",Z334/Y334*100-100)</f>
        <v/>
      </c>
      <c r="AC334" s="51" t="s">
        <v>7</v>
      </c>
      <c r="AD334" s="51" t="s">
        <v>7</v>
      </c>
      <c r="AE334" s="51" t="s">
        <v>7</v>
      </c>
      <c r="AF334" s="77" t="str">
        <f>IF(MAX(V334:Z334)&gt;0,IF(AF$3=1,$B$3,IF(AF$3=2,$C$3,$D$3)),IF(AF$3=1,$E$3,IF(AF$3=2,$F$3,$G$3)))</f>
        <v>DATA</v>
      </c>
    </row>
    <row r="335" spans="1:32" ht="15.75" thickTop="1" thickBot="1" x14ac:dyDescent="0.25">
      <c r="A335" s="52" t="str">
        <f>[1]CODES!$E1446</f>
        <v>51</v>
      </c>
      <c r="B335" s="52">
        <f>[1]CODES!$A1446</f>
        <v>422</v>
      </c>
      <c r="C335" s="78" t="str">
        <f>IF($AF$3=1,[1]CODES!$B1446,IF($AF$3=2,[1]CODES!$C1446,[1]CODES!$D1446))</f>
        <v>Lebanon</v>
      </c>
      <c r="D335" s="54" t="str">
        <f>IF(AC335="","","(*)")</f>
        <v/>
      </c>
      <c r="E335" s="55" t="s">
        <v>7</v>
      </c>
      <c r="F335" s="55" t="s">
        <v>7</v>
      </c>
      <c r="G335" s="55" t="s">
        <v>7</v>
      </c>
      <c r="H335" s="55" t="s">
        <v>7</v>
      </c>
      <c r="I335" s="55" t="s">
        <v>7</v>
      </c>
      <c r="J335" s="55" t="s">
        <v>7</v>
      </c>
      <c r="K335" s="55" t="s">
        <v>7</v>
      </c>
      <c r="L335" s="55" t="s">
        <v>7</v>
      </c>
      <c r="M335" s="55" t="s">
        <v>7</v>
      </c>
      <c r="N335" s="55" t="s">
        <v>7</v>
      </c>
      <c r="O335" s="55" t="s">
        <v>7</v>
      </c>
      <c r="P335" s="55" t="s">
        <v>7</v>
      </c>
      <c r="Q335" s="55" t="s">
        <v>7</v>
      </c>
      <c r="R335" s="55" t="s">
        <v>7</v>
      </c>
      <c r="S335" s="55" t="s">
        <v>7</v>
      </c>
      <c r="T335" s="55" t="s">
        <v>7</v>
      </c>
      <c r="U335" s="55">
        <v>588</v>
      </c>
      <c r="V335" s="55">
        <v>662</v>
      </c>
      <c r="W335" s="55">
        <v>673</v>
      </c>
      <c r="X335" s="55">
        <v>640</v>
      </c>
      <c r="Y335" s="55">
        <v>616</v>
      </c>
      <c r="Z335" s="55"/>
      <c r="AA335" s="49" t="str">
        <f>IF(N(Z335)=0,"",Z335/Z$8*100)</f>
        <v/>
      </c>
      <c r="AB335" s="49" t="str">
        <f>IF(OR(N(Z335)=0,N(Y335)=0),"",Z335/Y335*100-100)</f>
        <v/>
      </c>
      <c r="AC335" s="51" t="s">
        <v>7</v>
      </c>
      <c r="AD335" s="51" t="s">
        <v>7</v>
      </c>
      <c r="AE335" s="51" t="s">
        <v>7</v>
      </c>
      <c r="AF335" s="77" t="str">
        <f>IF(MAX(V335:Z335)&gt;0,IF(AF$3=1,$B$3,IF(AF$3=2,$C$3,$D$3)),IF(AF$3=1,$E$3,IF(AF$3=2,$F$3,$G$3)))</f>
        <v>DATA</v>
      </c>
    </row>
    <row r="336" spans="1:32" ht="15.75" thickTop="1" thickBot="1" x14ac:dyDescent="0.25">
      <c r="A336" s="52" t="str">
        <f>[1]CODES!$E1447</f>
        <v>51</v>
      </c>
      <c r="B336" s="52">
        <f>[1]CODES!$A1447</f>
        <v>434</v>
      </c>
      <c r="C336" s="78" t="str">
        <f>IF($AF$3=1,[1]CODES!$B1447,IF($AF$3=2,[1]CODES!$C1447,[1]CODES!$D1447))</f>
        <v>Libya</v>
      </c>
      <c r="D336" s="54" t="str">
        <f>IF(AC336="","","(*)")</f>
        <v/>
      </c>
      <c r="E336" s="55" t="s">
        <v>7</v>
      </c>
      <c r="F336" s="55" t="s">
        <v>7</v>
      </c>
      <c r="G336" s="55" t="s">
        <v>7</v>
      </c>
      <c r="H336" s="55" t="s">
        <v>7</v>
      </c>
      <c r="I336" s="55" t="s">
        <v>7</v>
      </c>
      <c r="J336" s="55" t="s">
        <v>7</v>
      </c>
      <c r="K336" s="55" t="s">
        <v>7</v>
      </c>
      <c r="L336" s="55" t="s">
        <v>7</v>
      </c>
      <c r="M336" s="55" t="s">
        <v>7</v>
      </c>
      <c r="N336" s="55" t="s">
        <v>7</v>
      </c>
      <c r="O336" s="55" t="s">
        <v>7</v>
      </c>
      <c r="P336" s="55" t="s">
        <v>7</v>
      </c>
      <c r="Q336" s="55" t="s">
        <v>7</v>
      </c>
      <c r="R336" s="55" t="s">
        <v>7</v>
      </c>
      <c r="S336" s="55" t="s">
        <v>7</v>
      </c>
      <c r="T336" s="55" t="s">
        <v>7</v>
      </c>
      <c r="U336" s="55">
        <v>155</v>
      </c>
      <c r="V336" s="55">
        <v>209</v>
      </c>
      <c r="W336" s="55">
        <v>267</v>
      </c>
      <c r="X336" s="55">
        <v>138</v>
      </c>
      <c r="Y336" s="55">
        <v>151</v>
      </c>
      <c r="Z336" s="55"/>
      <c r="AA336" s="49" t="str">
        <f>IF(N(Z336)=0,"",Z336/Z$8*100)</f>
        <v/>
      </c>
      <c r="AB336" s="49" t="str">
        <f>IF(OR(N(Z336)=0,N(Y336)=0),"",Z336/Y336*100-100)</f>
        <v/>
      </c>
      <c r="AC336" s="51" t="s">
        <v>7</v>
      </c>
      <c r="AD336" s="51" t="s">
        <v>7</v>
      </c>
      <c r="AE336" s="51" t="s">
        <v>7</v>
      </c>
      <c r="AF336" s="77" t="str">
        <f>IF(MAX(V336:Z336)&gt;0,IF(AF$3=1,$B$3,IF(AF$3=2,$C$3,$D$3)),IF(AF$3=1,$E$3,IF(AF$3=2,$F$3,$G$3)))</f>
        <v>DATA</v>
      </c>
    </row>
    <row r="337" spans="1:32" ht="15.75" thickTop="1" thickBot="1" x14ac:dyDescent="0.25">
      <c r="A337" s="52" t="str">
        <f>[1]CODES!$E1448</f>
        <v>51</v>
      </c>
      <c r="B337" s="52">
        <f>[1]CODES!$A1448</f>
        <v>512</v>
      </c>
      <c r="C337" s="78" t="str">
        <f>IF($AF$3=1,[1]CODES!$B1448,IF($AF$3=2,[1]CODES!$C1448,[1]CODES!$D1448))</f>
        <v>Oman</v>
      </c>
      <c r="D337" s="54" t="str">
        <f>IF(AC337="","","(*)")</f>
        <v/>
      </c>
      <c r="E337" s="55" t="s">
        <v>7</v>
      </c>
      <c r="F337" s="55" t="s">
        <v>7</v>
      </c>
      <c r="G337" s="55" t="s">
        <v>7</v>
      </c>
      <c r="H337" s="55" t="s">
        <v>7</v>
      </c>
      <c r="I337" s="55" t="s">
        <v>7</v>
      </c>
      <c r="J337" s="55" t="s">
        <v>7</v>
      </c>
      <c r="K337" s="55" t="s">
        <v>7</v>
      </c>
      <c r="L337" s="55" t="s">
        <v>7</v>
      </c>
      <c r="M337" s="55" t="s">
        <v>7</v>
      </c>
      <c r="N337" s="55" t="s">
        <v>7</v>
      </c>
      <c r="O337" s="55" t="s">
        <v>7</v>
      </c>
      <c r="P337" s="55" t="s">
        <v>7</v>
      </c>
      <c r="Q337" s="55" t="s">
        <v>7</v>
      </c>
      <c r="R337" s="55" t="s">
        <v>7</v>
      </c>
      <c r="S337" s="55" t="s">
        <v>7</v>
      </c>
      <c r="T337" s="55" t="s">
        <v>7</v>
      </c>
      <c r="U337" s="55">
        <v>264</v>
      </c>
      <c r="V337" s="55">
        <v>413</v>
      </c>
      <c r="W337" s="55">
        <v>349</v>
      </c>
      <c r="X337" s="55">
        <v>413</v>
      </c>
      <c r="Y337" s="55">
        <v>543</v>
      </c>
      <c r="Z337" s="55"/>
      <c r="AA337" s="49" t="str">
        <f>IF(N(Z337)=0,"",Z337/Z$8*100)</f>
        <v/>
      </c>
      <c r="AB337" s="49" t="str">
        <f>IF(OR(N(Z337)=0,N(Y337)=0),"",Z337/Y337*100-100)</f>
        <v/>
      </c>
      <c r="AC337" s="51" t="s">
        <v>7</v>
      </c>
      <c r="AD337" s="51" t="s">
        <v>7</v>
      </c>
      <c r="AE337" s="51" t="s">
        <v>7</v>
      </c>
      <c r="AF337" s="77" t="str">
        <f>IF(MAX(V337:Z337)&gt;0,IF(AF$3=1,$B$3,IF(AF$3=2,$C$3,$D$3)),IF(AF$3=1,$E$3,IF(AF$3=2,$F$3,$G$3)))</f>
        <v>DATA</v>
      </c>
    </row>
    <row r="338" spans="1:32" ht="15.75" thickTop="1" thickBot="1" x14ac:dyDescent="0.25">
      <c r="A338" s="52" t="str">
        <f>[1]CODES!$E1449</f>
        <v>51</v>
      </c>
      <c r="B338" s="52">
        <f>[1]CODES!$A1449</f>
        <v>634</v>
      </c>
      <c r="C338" s="78" t="str">
        <f>IF($AF$3=1,[1]CODES!$B1449,IF($AF$3=2,[1]CODES!$C1449,[1]CODES!$D1449))</f>
        <v>Qatar</v>
      </c>
      <c r="D338" s="54" t="str">
        <f>IF(AC338="","","(*)")</f>
        <v/>
      </c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>
        <v>186</v>
      </c>
      <c r="V338" s="55">
        <v>333</v>
      </c>
      <c r="W338" s="55">
        <v>194</v>
      </c>
      <c r="X338" s="55">
        <v>265</v>
      </c>
      <c r="Y338" s="55">
        <v>506</v>
      </c>
      <c r="Z338" s="55"/>
      <c r="AA338" s="49" t="str">
        <f>IF(N(Z338)=0,"",Z338/Z$8*100)</f>
        <v/>
      </c>
      <c r="AB338" s="49" t="str">
        <f>IF(OR(N(Z338)=0,N(Y338)=0),"",Z338/Y338*100-100)</f>
        <v/>
      </c>
      <c r="AC338" s="51" t="s">
        <v>7</v>
      </c>
      <c r="AD338" s="51" t="s">
        <v>7</v>
      </c>
      <c r="AE338" s="51" t="s">
        <v>7</v>
      </c>
      <c r="AF338" s="77" t="str">
        <f>IF(MAX(V338:Z338)&gt;0,IF(AF$3=1,$B$3,IF(AF$3=2,$C$3,$D$3)),IF(AF$3=1,$E$3,IF(AF$3=2,$F$3,$G$3)))</f>
        <v>DATA</v>
      </c>
    </row>
    <row r="339" spans="1:32" ht="15.75" thickTop="1" thickBot="1" x14ac:dyDescent="0.25">
      <c r="A339" s="52" t="str">
        <f>[1]CODES!$E1450</f>
        <v>51</v>
      </c>
      <c r="B339" s="52">
        <f>[1]CODES!$A1450</f>
        <v>682</v>
      </c>
      <c r="C339" s="78" t="str">
        <f>IF($AF$3=1,[1]CODES!$B1450,IF($AF$3=2,[1]CODES!$C1450,[1]CODES!$D1450))</f>
        <v>Saudi Arabia</v>
      </c>
      <c r="D339" s="54" t="str">
        <f>IF(AC339="","","(*)")</f>
        <v/>
      </c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>
        <v>168</v>
      </c>
      <c r="V339" s="55">
        <v>275</v>
      </c>
      <c r="W339" s="55">
        <v>218</v>
      </c>
      <c r="X339" s="55">
        <v>240</v>
      </c>
      <c r="Y339" s="55">
        <v>505</v>
      </c>
      <c r="Z339" s="55"/>
      <c r="AA339" s="49" t="str">
        <f>IF(N(Z339)=0,"",Z339/Z$8*100)</f>
        <v/>
      </c>
      <c r="AB339" s="49" t="str">
        <f>IF(OR(N(Z339)=0,N(Y339)=0),"",Z339/Y339*100-100)</f>
        <v/>
      </c>
      <c r="AC339" s="51" t="s">
        <v>7</v>
      </c>
      <c r="AD339" s="51" t="s">
        <v>7</v>
      </c>
      <c r="AE339" s="51" t="s">
        <v>7</v>
      </c>
      <c r="AF339" s="77" t="str">
        <f>IF(MAX(V339:Z339)&gt;0,IF(AF$3=1,$B$3,IF(AF$3=2,$C$3,$D$3)),IF(AF$3=1,$E$3,IF(AF$3=2,$F$3,$G$3)))</f>
        <v>DATA</v>
      </c>
    </row>
    <row r="340" spans="1:32" ht="15.75" thickTop="1" thickBot="1" x14ac:dyDescent="0.25">
      <c r="A340" s="52" t="str">
        <f>[1]CODES!$E1451</f>
        <v>51</v>
      </c>
      <c r="B340" s="52">
        <f>[1]CODES!$A1451</f>
        <v>275</v>
      </c>
      <c r="C340" s="78" t="str">
        <f>IF($AF$3=1,[1]CODES!$B1451,IF($AF$3=2,[1]CODES!$C1451,[1]CODES!$D1451))</f>
        <v>State of Palestine</v>
      </c>
      <c r="D340" s="54" t="str">
        <f>IF(AC340="","","(*)")</f>
        <v/>
      </c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>
        <v>208</v>
      </c>
      <c r="V340" s="55">
        <v>67</v>
      </c>
      <c r="W340" s="55">
        <v>70</v>
      </c>
      <c r="X340" s="55">
        <v>20</v>
      </c>
      <c r="Y340" s="55">
        <v>89</v>
      </c>
      <c r="Z340" s="55"/>
      <c r="AA340" s="49" t="str">
        <f>IF(N(Z340)=0,"",Z340/Z$8*100)</f>
        <v/>
      </c>
      <c r="AB340" s="49" t="str">
        <f>IF(OR(N(Z340)=0,N(Y340)=0),"",Z340/Y340*100-100)</f>
        <v/>
      </c>
      <c r="AC340" s="51" t="s">
        <v>7</v>
      </c>
      <c r="AD340" s="51" t="s">
        <v>7</v>
      </c>
      <c r="AE340" s="51" t="s">
        <v>7</v>
      </c>
      <c r="AF340" s="77" t="str">
        <f>IF(MAX(V340:Z340)&gt;0,IF(AF$3=1,$B$3,IF(AF$3=2,$C$3,$D$3)),IF(AF$3=1,$E$3,IF(AF$3=2,$F$3,$G$3)))</f>
        <v>DATA</v>
      </c>
    </row>
    <row r="341" spans="1:32" ht="15.75" thickTop="1" thickBot="1" x14ac:dyDescent="0.25">
      <c r="A341" s="52" t="str">
        <f>[1]CODES!$E1452</f>
        <v>51</v>
      </c>
      <c r="B341" s="52">
        <f>[1]CODES!$A1452</f>
        <v>760</v>
      </c>
      <c r="C341" s="78" t="str">
        <f>IF($AF$3=1,[1]CODES!$B1452,IF($AF$3=2,[1]CODES!$C1452,[1]CODES!$D1452))</f>
        <v>Syrian Arab Republic</v>
      </c>
      <c r="D341" s="54" t="str">
        <f>IF(AC341="","","(*)")</f>
        <v/>
      </c>
      <c r="E341" s="55" t="s">
        <v>7</v>
      </c>
      <c r="F341" s="55" t="s">
        <v>7</v>
      </c>
      <c r="G341" s="55" t="s">
        <v>7</v>
      </c>
      <c r="H341" s="55" t="s">
        <v>7</v>
      </c>
      <c r="I341" s="55" t="s">
        <v>7</v>
      </c>
      <c r="J341" s="55" t="s">
        <v>7</v>
      </c>
      <c r="K341" s="55" t="s">
        <v>7</v>
      </c>
      <c r="L341" s="55" t="s">
        <v>7</v>
      </c>
      <c r="M341" s="55" t="s">
        <v>7</v>
      </c>
      <c r="N341" s="55" t="s">
        <v>7</v>
      </c>
      <c r="O341" s="55" t="s">
        <v>7</v>
      </c>
      <c r="P341" s="55" t="s">
        <v>7</v>
      </c>
      <c r="Q341" s="55" t="s">
        <v>7</v>
      </c>
      <c r="R341" s="55" t="s">
        <v>7</v>
      </c>
      <c r="S341" s="55" t="s">
        <v>7</v>
      </c>
      <c r="T341" s="55" t="s">
        <v>7</v>
      </c>
      <c r="U341" s="55">
        <v>20</v>
      </c>
      <c r="V341" s="55">
        <v>74</v>
      </c>
      <c r="W341" s="55">
        <v>89</v>
      </c>
      <c r="X341" s="55">
        <v>96</v>
      </c>
      <c r="Y341" s="55">
        <v>97</v>
      </c>
      <c r="Z341" s="55"/>
      <c r="AA341" s="49" t="str">
        <f>IF(N(Z341)=0,"",Z341/Z$8*100)</f>
        <v/>
      </c>
      <c r="AB341" s="49" t="str">
        <f>IF(OR(N(Z341)=0,N(Y341)=0),"",Z341/Y341*100-100)</f>
        <v/>
      </c>
      <c r="AC341" s="51" t="s">
        <v>7</v>
      </c>
      <c r="AD341" s="51" t="s">
        <v>7</v>
      </c>
      <c r="AE341" s="51" t="s">
        <v>7</v>
      </c>
      <c r="AF341" s="77" t="str">
        <f>IF(MAX(V341:Z341)&gt;0,IF(AF$3=1,$B$3,IF(AF$3=2,$C$3,$D$3)),IF(AF$3=1,$E$3,IF(AF$3=2,$F$3,$G$3)))</f>
        <v>DATA</v>
      </c>
    </row>
    <row r="342" spans="1:32" ht="15.75" thickTop="1" thickBot="1" x14ac:dyDescent="0.25">
      <c r="A342" s="52" t="str">
        <f>[1]CODES!$E1453</f>
        <v>51</v>
      </c>
      <c r="B342" s="52">
        <f>[1]CODES!$A1453</f>
        <v>784</v>
      </c>
      <c r="C342" s="78" t="str">
        <f>IF($AF$3=1,[1]CODES!$B1453,IF($AF$3=2,[1]CODES!$C1453,[1]CODES!$D1453))</f>
        <v>United Arab Emirates</v>
      </c>
      <c r="D342" s="54" t="str">
        <f>IF(AC342="","","(*)")</f>
        <v/>
      </c>
      <c r="E342" s="55" t="s">
        <v>7</v>
      </c>
      <c r="F342" s="55" t="s">
        <v>7</v>
      </c>
      <c r="G342" s="55" t="s">
        <v>7</v>
      </c>
      <c r="H342" s="55" t="s">
        <v>7</v>
      </c>
      <c r="I342" s="55" t="s">
        <v>7</v>
      </c>
      <c r="J342" s="55" t="s">
        <v>7</v>
      </c>
      <c r="K342" s="55" t="s">
        <v>7</v>
      </c>
      <c r="L342" s="55" t="s">
        <v>7</v>
      </c>
      <c r="M342" s="55" t="s">
        <v>7</v>
      </c>
      <c r="N342" s="55" t="s">
        <v>7</v>
      </c>
      <c r="O342" s="55" t="s">
        <v>7</v>
      </c>
      <c r="P342" s="55" t="s">
        <v>7</v>
      </c>
      <c r="Q342" s="55" t="s">
        <v>7</v>
      </c>
      <c r="R342" s="55" t="s">
        <v>7</v>
      </c>
      <c r="S342" s="55" t="s">
        <v>7</v>
      </c>
      <c r="T342" s="55" t="s">
        <v>7</v>
      </c>
      <c r="U342" s="55">
        <v>2366</v>
      </c>
      <c r="V342" s="55">
        <v>3319</v>
      </c>
      <c r="W342" s="55">
        <v>3308</v>
      </c>
      <c r="X342" s="55">
        <v>3755</v>
      </c>
      <c r="Y342" s="55">
        <v>5584</v>
      </c>
      <c r="Z342" s="55"/>
      <c r="AA342" s="49" t="str">
        <f>IF(N(Z342)=0,"",Z342/Z$8*100)</f>
        <v/>
      </c>
      <c r="AB342" s="49" t="str">
        <f>IF(OR(N(Z342)=0,N(Y342)=0),"",Z342/Y342*100-100)</f>
        <v/>
      </c>
      <c r="AC342" s="51" t="s">
        <v>7</v>
      </c>
      <c r="AD342" s="51" t="s">
        <v>7</v>
      </c>
      <c r="AE342" s="51" t="s">
        <v>7</v>
      </c>
      <c r="AF342" s="77" t="str">
        <f>IF(MAX(V342:Z342)&gt;0,IF(AF$3=1,$B$3,IF(AF$3=2,$C$3,$D$3)),IF(AF$3=1,$E$3,IF(AF$3=2,$F$3,$G$3)))</f>
        <v>DATA</v>
      </c>
    </row>
    <row r="343" spans="1:32" ht="15.75" thickTop="1" thickBot="1" x14ac:dyDescent="0.25">
      <c r="A343" s="52" t="str">
        <f>[1]CODES!$E1454</f>
        <v>51</v>
      </c>
      <c r="B343" s="52">
        <f>[1]CODES!$A1454</f>
        <v>886</v>
      </c>
      <c r="C343" s="78" t="str">
        <f>IF($AF$3=1,[1]CODES!$B1454,IF($AF$3=2,[1]CODES!$C1454,[1]CODES!$D1454))</f>
        <v>Yemen</v>
      </c>
      <c r="D343" s="54" t="str">
        <f>IF(AC343="","","(*)")</f>
        <v/>
      </c>
      <c r="E343" s="55" t="s">
        <v>7</v>
      </c>
      <c r="F343" s="55" t="s">
        <v>7</v>
      </c>
      <c r="G343" s="55" t="s">
        <v>7</v>
      </c>
      <c r="H343" s="55" t="s">
        <v>7</v>
      </c>
      <c r="I343" s="55" t="s">
        <v>7</v>
      </c>
      <c r="J343" s="55" t="s">
        <v>7</v>
      </c>
      <c r="K343" s="55" t="s">
        <v>7</v>
      </c>
      <c r="L343" s="55" t="s">
        <v>7</v>
      </c>
      <c r="M343" s="55" t="s">
        <v>7</v>
      </c>
      <c r="N343" s="55" t="s">
        <v>7</v>
      </c>
      <c r="O343" s="55" t="s">
        <v>7</v>
      </c>
      <c r="P343" s="55" t="s">
        <v>7</v>
      </c>
      <c r="Q343" s="55" t="s">
        <v>7</v>
      </c>
      <c r="R343" s="55" t="s">
        <v>7</v>
      </c>
      <c r="S343" s="55" t="s">
        <v>7</v>
      </c>
      <c r="T343" s="55" t="s">
        <v>7</v>
      </c>
      <c r="U343" s="55">
        <v>154</v>
      </c>
      <c r="V343" s="55">
        <v>137</v>
      </c>
      <c r="W343" s="55">
        <v>158</v>
      </c>
      <c r="X343" s="55">
        <v>186</v>
      </c>
      <c r="Y343" s="55">
        <v>187</v>
      </c>
      <c r="Z343" s="55"/>
      <c r="AA343" s="49" t="str">
        <f>IF(N(Z343)=0,"",Z343/Z$8*100)</f>
        <v/>
      </c>
      <c r="AB343" s="49" t="str">
        <f>IF(OR(N(Z343)=0,N(Y343)=0),"",Z343/Y343*100-100)</f>
        <v/>
      </c>
      <c r="AC343" s="51" t="s">
        <v>7</v>
      </c>
      <c r="AD343" s="51" t="s">
        <v>7</v>
      </c>
      <c r="AE343" s="51" t="s">
        <v>7</v>
      </c>
      <c r="AF343" s="77" t="str">
        <f>IF(MAX(V343:Z343)&gt;0,IF(AF$3=1,$B$3,IF(AF$3=2,$C$3,$D$3)),IF(AF$3=1,$E$3,IF(AF$3=2,$F$3,$G$3)))</f>
        <v>DATA</v>
      </c>
    </row>
    <row r="344" spans="1:32" ht="15.75" thickTop="1" thickBot="1" x14ac:dyDescent="0.25">
      <c r="A344" s="52" t="str">
        <f>[1]CODES!$E1455</f>
        <v>51</v>
      </c>
      <c r="B344" s="52">
        <f>[1]CODES!$A1455</f>
        <v>943</v>
      </c>
      <c r="C344" s="78" t="str">
        <f>IF($AF$3=1,[1]CODES!$B1455,IF($AF$3=2,[1]CODES!$C1455,[1]CODES!$D1455))</f>
        <v>Other countries of Middle East</v>
      </c>
      <c r="D344" s="54" t="str">
        <f>IF(AC344="","","(*)")</f>
        <v/>
      </c>
      <c r="E344" s="55">
        <v>1997</v>
      </c>
      <c r="F344" s="55" t="s">
        <v>7</v>
      </c>
      <c r="G344" s="55">
        <v>3635</v>
      </c>
      <c r="H344" s="55">
        <v>2778</v>
      </c>
      <c r="I344" s="55">
        <v>2410</v>
      </c>
      <c r="J344" s="55">
        <v>1479</v>
      </c>
      <c r="K344" s="55">
        <v>1246</v>
      </c>
      <c r="L344" s="55">
        <v>1227</v>
      </c>
      <c r="M344" s="55">
        <v>1393</v>
      </c>
      <c r="N344" s="55">
        <v>2095</v>
      </c>
      <c r="O344" s="55">
        <v>2731</v>
      </c>
      <c r="P344" s="55">
        <v>3090</v>
      </c>
      <c r="Q344" s="55">
        <v>4023</v>
      </c>
      <c r="R344" s="55">
        <v>7995</v>
      </c>
      <c r="S344" s="55">
        <v>7698</v>
      </c>
      <c r="T344" s="55">
        <v>13695</v>
      </c>
      <c r="U344" s="55"/>
      <c r="V344" s="55"/>
      <c r="W344" s="55"/>
      <c r="X344" s="55"/>
      <c r="Y344" s="55"/>
      <c r="Z344" s="55"/>
      <c r="AA344" s="49" t="str">
        <f>IF(N(Z344)=0,"",Z344/Z$8*100)</f>
        <v/>
      </c>
      <c r="AB344" s="49" t="str">
        <f>IF(OR(N(Z344)=0,N(Y344)=0),"",Z344/Y344*100-100)</f>
        <v/>
      </c>
      <c r="AC344" s="51" t="s">
        <v>7</v>
      </c>
      <c r="AD344" s="51" t="s">
        <v>7</v>
      </c>
      <c r="AE344" s="51" t="s">
        <v>7</v>
      </c>
      <c r="AF344" s="79" t="str">
        <f>IF(MAX(V344:Z344)&gt;0,IF(AF$3=1,$B$3,IF(AF$3=2,$C$3,$D$3)),IF(AF$3=1,$E$3,IF(AF$3=2,$F$3,$G$3)))</f>
        <v>NO DATA</v>
      </c>
    </row>
    <row r="345" spans="1:32" ht="15.75" thickTop="1" thickBot="1" x14ac:dyDescent="0.25">
      <c r="A345" s="52" t="str">
        <f>[1]CODES!$E1456</f>
        <v>51</v>
      </c>
      <c r="B345" s="52">
        <f>[1]CODES!$A1456</f>
        <v>944</v>
      </c>
      <c r="C345" s="78" t="str">
        <f>IF($AF$3=1,[1]CODES!$B1456,IF($AF$3=2,[1]CODES!$C1456,[1]CODES!$D1456))</f>
        <v>All countries of Middle East</v>
      </c>
      <c r="D345" s="54" t="str">
        <f>IF(AC345="","","(*)")</f>
        <v/>
      </c>
      <c r="E345" s="55" t="s">
        <v>7</v>
      </c>
      <c r="F345" s="55" t="s">
        <v>7</v>
      </c>
      <c r="G345" s="55" t="s">
        <v>7</v>
      </c>
      <c r="H345" s="55" t="s">
        <v>7</v>
      </c>
      <c r="I345" s="55" t="s">
        <v>7</v>
      </c>
      <c r="J345" s="55" t="s">
        <v>7</v>
      </c>
      <c r="K345" s="55" t="s">
        <v>7</v>
      </c>
      <c r="L345" s="55" t="s">
        <v>7</v>
      </c>
      <c r="M345" s="55" t="s">
        <v>7</v>
      </c>
      <c r="N345" s="55" t="s">
        <v>7</v>
      </c>
      <c r="O345" s="55" t="s">
        <v>7</v>
      </c>
      <c r="P345" s="55" t="s">
        <v>7</v>
      </c>
      <c r="Q345" s="55" t="s">
        <v>7</v>
      </c>
      <c r="R345" s="55" t="s">
        <v>7</v>
      </c>
      <c r="S345" s="55" t="s">
        <v>7</v>
      </c>
      <c r="T345" s="55" t="s">
        <v>7</v>
      </c>
      <c r="U345" s="55" t="s">
        <v>7</v>
      </c>
      <c r="V345" s="55" t="s">
        <v>7</v>
      </c>
      <c r="W345" s="55" t="s">
        <v>7</v>
      </c>
      <c r="X345" s="55"/>
      <c r="Y345" s="55"/>
      <c r="Z345" s="55"/>
      <c r="AA345" s="49" t="str">
        <f>IF(N(Z345)=0,"",Z345/Z$8*100)</f>
        <v/>
      </c>
      <c r="AB345" s="49" t="str">
        <f>IF(OR(N(Z345)=0,N(Y345)=0),"",Z345/Y345*100-100)</f>
        <v/>
      </c>
      <c r="AC345" s="51" t="s">
        <v>7</v>
      </c>
      <c r="AD345" s="51" t="s">
        <v>7</v>
      </c>
      <c r="AE345" s="51" t="s">
        <v>7</v>
      </c>
      <c r="AF345" s="77" t="str">
        <f>IF(MAX(V345:Z345)&gt;0,IF(AF$3=1,$B$3,IF(AF$3=2,$C$3,$D$3)),IF(AF$3=1,$E$3,IF(AF$3=2,$F$3,$G$3)))</f>
        <v>NO DATA</v>
      </c>
    </row>
    <row r="346" spans="1:32" ht="16.5" thickTop="1" thickBot="1" x14ac:dyDescent="0.25">
      <c r="A346" s="38" t="str">
        <f>[1]CODES!$E1457</f>
        <v>60</v>
      </c>
      <c r="B346" s="38">
        <f>[1]CODES!$A1457</f>
        <v>60000</v>
      </c>
      <c r="C346" s="82" t="str">
        <f>IF($AF$3=1,[1]CODES!$B1457,IF($AF$3=2,[1]CODES!$C1457,[1]CODES!$D1457))</f>
        <v>SOUTH ASIA</v>
      </c>
      <c r="D346" s="40" t="str">
        <f>IF(AC346="","","(*)")</f>
        <v/>
      </c>
      <c r="E346" s="41">
        <f>SUM(E347:E358)</f>
        <v>6474</v>
      </c>
      <c r="F346" s="41">
        <f>SUM(F347:F358)</f>
        <v>7349</v>
      </c>
      <c r="G346" s="41">
        <f>SUM(G347:G358)</f>
        <v>6926</v>
      </c>
      <c r="H346" s="41">
        <f>SUM(H347:H358)</f>
        <v>7950</v>
      </c>
      <c r="I346" s="41">
        <f>SUM(I347:I358)</f>
        <v>7048</v>
      </c>
      <c r="J346" s="41">
        <f>SUM(J347:J358)</f>
        <v>5538</v>
      </c>
      <c r="K346" s="41">
        <f>SUM(K347:K358)</f>
        <v>5514</v>
      </c>
      <c r="L346" s="41">
        <f>SUM(L347:L358)</f>
        <v>6439</v>
      </c>
      <c r="M346" s="41">
        <f>SUM(M347:M358)</f>
        <v>7647</v>
      </c>
      <c r="N346" s="41">
        <f>SUM(N347:N358)</f>
        <v>12139</v>
      </c>
      <c r="O346" s="41">
        <f>SUM(O347:O358)</f>
        <v>13879</v>
      </c>
      <c r="P346" s="41">
        <f>SUM(P347:P358)</f>
        <v>14339</v>
      </c>
      <c r="Q346" s="41">
        <f>SUM(Q347:Q358)</f>
        <v>14803</v>
      </c>
      <c r="R346" s="41">
        <f>SUM(R347:R358)</f>
        <v>18845</v>
      </c>
      <c r="S346" s="41">
        <f>SUM(S347:S358)</f>
        <v>14937</v>
      </c>
      <c r="T346" s="41">
        <f>SUM(T347:T358)</f>
        <v>18898</v>
      </c>
      <c r="U346" s="41">
        <f>SUM(U347:U358)</f>
        <v>29655</v>
      </c>
      <c r="V346" s="41">
        <f>SUM(V347:V358)</f>
        <v>38053</v>
      </c>
      <c r="W346" s="41">
        <f>SUM(W347:W358)</f>
        <v>45590</v>
      </c>
      <c r="X346" s="41">
        <f>SUM(X347:X358)</f>
        <v>45442</v>
      </c>
      <c r="Y346" s="41">
        <f>SUM(Y347:Y358)</f>
        <v>40120</v>
      </c>
      <c r="Z346" s="41">
        <f>SUM(Z347:Z358)</f>
        <v>0</v>
      </c>
      <c r="AA346" s="81" t="str">
        <f>IF(N(Z346)=0,"",Z346/Z$8*100)</f>
        <v/>
      </c>
      <c r="AB346" s="81" t="str">
        <f>IF(OR(N(Z346)=0,N(Y346)=0),"",Z346/Y346*100-100)</f>
        <v/>
      </c>
      <c r="AC346" s="80" t="s">
        <v>7</v>
      </c>
      <c r="AD346" s="80" t="s">
        <v>7</v>
      </c>
      <c r="AE346" s="80" t="s">
        <v>7</v>
      </c>
      <c r="AF346" s="79" t="str">
        <f>IF(MAX(V346:Z346)&gt;0,IF(AF$3=1,$B$3,IF(AF$3=2,$C$3,$D$3)),IF(AF$3=1,$E$3,IF(AF$3=2,$F$3,$G$3)))</f>
        <v>DATA</v>
      </c>
    </row>
    <row r="347" spans="1:32" ht="15.75" thickTop="1" thickBot="1" x14ac:dyDescent="0.25">
      <c r="A347" s="52" t="str">
        <f>[1]CODES!$E1458</f>
        <v>61</v>
      </c>
      <c r="B347" s="52">
        <f>[1]CODES!$A1458</f>
        <v>4</v>
      </c>
      <c r="C347" s="78" t="str">
        <f>IF($AF$3=1,[1]CODES!$B1458,IF($AF$3=2,[1]CODES!$C1458,[1]CODES!$D1458))</f>
        <v>Afghanistan</v>
      </c>
      <c r="D347" s="54" t="str">
        <f>IF(AC347="","","(*)")</f>
        <v/>
      </c>
      <c r="E347" s="55" t="s">
        <v>7</v>
      </c>
      <c r="F347" s="55" t="s">
        <v>7</v>
      </c>
      <c r="G347" s="55" t="s">
        <v>7</v>
      </c>
      <c r="H347" s="55" t="s">
        <v>7</v>
      </c>
      <c r="I347" s="55" t="s">
        <v>7</v>
      </c>
      <c r="J347" s="55" t="s">
        <v>7</v>
      </c>
      <c r="K347" s="55" t="s">
        <v>7</v>
      </c>
      <c r="L347" s="55" t="s">
        <v>7</v>
      </c>
      <c r="M347" s="55" t="s">
        <v>7</v>
      </c>
      <c r="N347" s="55" t="s">
        <v>7</v>
      </c>
      <c r="O347" s="55" t="s">
        <v>7</v>
      </c>
      <c r="P347" s="55" t="s">
        <v>7</v>
      </c>
      <c r="Q347" s="55" t="s">
        <v>7</v>
      </c>
      <c r="R347" s="55" t="s">
        <v>7</v>
      </c>
      <c r="S347" s="55" t="s">
        <v>7</v>
      </c>
      <c r="T347" s="55" t="s">
        <v>7</v>
      </c>
      <c r="U347" s="55">
        <v>2017</v>
      </c>
      <c r="V347" s="55">
        <v>170</v>
      </c>
      <c r="W347" s="55">
        <v>668</v>
      </c>
      <c r="X347" s="55">
        <v>317</v>
      </c>
      <c r="Y347" s="55">
        <v>183</v>
      </c>
      <c r="Z347" s="55"/>
      <c r="AA347" s="49" t="str">
        <f>IF(N(Z347)=0,"",Z347/Z$8*100)</f>
        <v/>
      </c>
      <c r="AB347" s="49" t="str">
        <f>IF(OR(N(Z347)=0,N(Y347)=0),"",Z347/Y347*100-100)</f>
        <v/>
      </c>
      <c r="AC347" s="51" t="s">
        <v>7</v>
      </c>
      <c r="AD347" s="51" t="s">
        <v>7</v>
      </c>
      <c r="AE347" s="51" t="s">
        <v>7</v>
      </c>
      <c r="AF347" s="77" t="str">
        <f>IF(MAX(V347:Z347)&gt;0,IF(AF$3=1,$B$3,IF(AF$3=2,$C$3,$D$3)),IF(AF$3=1,$E$3,IF(AF$3=2,$F$3,$G$3)))</f>
        <v>DATA</v>
      </c>
    </row>
    <row r="348" spans="1:32" ht="15.75" thickTop="1" thickBot="1" x14ac:dyDescent="0.25">
      <c r="A348" s="52" t="str">
        <f>[1]CODES!$E1459</f>
        <v>61</v>
      </c>
      <c r="B348" s="52">
        <f>[1]CODES!$A1459</f>
        <v>50</v>
      </c>
      <c r="C348" s="78" t="str">
        <f>IF($AF$3=1,[1]CODES!$B1459,IF($AF$3=2,[1]CODES!$C1459,[1]CODES!$D1459))</f>
        <v>Bangladesh</v>
      </c>
      <c r="D348" s="54" t="str">
        <f>IF(AC348="","","(*)")</f>
        <v/>
      </c>
      <c r="E348" s="55" t="s">
        <v>7</v>
      </c>
      <c r="F348" s="55" t="s">
        <v>7</v>
      </c>
      <c r="G348" s="55" t="s">
        <v>7</v>
      </c>
      <c r="H348" s="55" t="s">
        <v>7</v>
      </c>
      <c r="I348" s="55" t="s">
        <v>7</v>
      </c>
      <c r="J348" s="55" t="s">
        <v>7</v>
      </c>
      <c r="K348" s="55" t="s">
        <v>7</v>
      </c>
      <c r="L348" s="55" t="s">
        <v>7</v>
      </c>
      <c r="M348" s="55" t="s">
        <v>7</v>
      </c>
      <c r="N348" s="55" t="s">
        <v>7</v>
      </c>
      <c r="O348" s="55" t="s">
        <v>7</v>
      </c>
      <c r="P348" s="55" t="s">
        <v>7</v>
      </c>
      <c r="Q348" s="55" t="s">
        <v>7</v>
      </c>
      <c r="R348" s="55" t="s">
        <v>7</v>
      </c>
      <c r="S348" s="55" t="s">
        <v>7</v>
      </c>
      <c r="T348" s="55" t="s">
        <v>7</v>
      </c>
      <c r="U348" s="55">
        <v>3139</v>
      </c>
      <c r="V348" s="55">
        <v>5052</v>
      </c>
      <c r="W348" s="55">
        <v>6612</v>
      </c>
      <c r="X348" s="55">
        <v>7490</v>
      </c>
      <c r="Y348" s="55">
        <v>6613</v>
      </c>
      <c r="Z348" s="55"/>
      <c r="AA348" s="49" t="str">
        <f>IF(N(Z348)=0,"",Z348/Z$8*100)</f>
        <v/>
      </c>
      <c r="AB348" s="49" t="str">
        <f>IF(OR(N(Z348)=0,N(Y348)=0),"",Z348/Y348*100-100)</f>
        <v/>
      </c>
      <c r="AC348" s="51" t="s">
        <v>7</v>
      </c>
      <c r="AD348" s="51" t="s">
        <v>7</v>
      </c>
      <c r="AE348" s="51" t="s">
        <v>7</v>
      </c>
      <c r="AF348" s="77" t="str">
        <f>IF(MAX(V348:Z348)&gt;0,IF(AF$3=1,$B$3,IF(AF$3=2,$C$3,$D$3)),IF(AF$3=1,$E$3,IF(AF$3=2,$F$3,$G$3)))</f>
        <v>DATA</v>
      </c>
    </row>
    <row r="349" spans="1:32" ht="15.75" thickTop="1" thickBot="1" x14ac:dyDescent="0.25">
      <c r="A349" s="52" t="str">
        <f>[1]CODES!$E1460</f>
        <v>61</v>
      </c>
      <c r="B349" s="52">
        <f>[1]CODES!$A1460</f>
        <v>64</v>
      </c>
      <c r="C349" s="78" t="str">
        <f>IF($AF$3=1,[1]CODES!$B1460,IF($AF$3=2,[1]CODES!$C1460,[1]CODES!$D1460))</f>
        <v>Bhutan</v>
      </c>
      <c r="D349" s="54" t="str">
        <f>IF(AC349="","","(*)")</f>
        <v/>
      </c>
      <c r="E349" s="55" t="s">
        <v>7</v>
      </c>
      <c r="F349" s="55" t="s">
        <v>7</v>
      </c>
      <c r="G349" s="55" t="s">
        <v>7</v>
      </c>
      <c r="H349" s="55" t="s">
        <v>7</v>
      </c>
      <c r="I349" s="55" t="s">
        <v>7</v>
      </c>
      <c r="J349" s="55" t="s">
        <v>7</v>
      </c>
      <c r="K349" s="55" t="s">
        <v>7</v>
      </c>
      <c r="L349" s="55" t="s">
        <v>7</v>
      </c>
      <c r="M349" s="55" t="s">
        <v>7</v>
      </c>
      <c r="N349" s="55" t="s">
        <v>7</v>
      </c>
      <c r="O349" s="55" t="s">
        <v>7</v>
      </c>
      <c r="P349" s="55" t="s">
        <v>7</v>
      </c>
      <c r="Q349" s="55" t="s">
        <v>7</v>
      </c>
      <c r="R349" s="55" t="s">
        <v>7</v>
      </c>
      <c r="S349" s="55" t="s">
        <v>7</v>
      </c>
      <c r="T349" s="55" t="s">
        <v>7</v>
      </c>
      <c r="U349" s="55">
        <v>69</v>
      </c>
      <c r="V349" s="55">
        <v>62</v>
      </c>
      <c r="W349" s="55">
        <v>96</v>
      </c>
      <c r="X349" s="55">
        <v>84</v>
      </c>
      <c r="Y349" s="55">
        <v>95</v>
      </c>
      <c r="Z349" s="55"/>
      <c r="AA349" s="49" t="str">
        <f>IF(N(Z349)=0,"",Z349/Z$8*100)</f>
        <v/>
      </c>
      <c r="AB349" s="49" t="str">
        <f>IF(OR(N(Z349)=0,N(Y349)=0),"",Z349/Y349*100-100)</f>
        <v/>
      </c>
      <c r="AC349" s="51" t="s">
        <v>7</v>
      </c>
      <c r="AD349" s="51" t="s">
        <v>7</v>
      </c>
      <c r="AE349" s="51" t="s">
        <v>7</v>
      </c>
      <c r="AF349" s="77" t="str">
        <f>IF(MAX(V349:Z349)&gt;0,IF(AF$3=1,$B$3,IF(AF$3=2,$C$3,$D$3)),IF(AF$3=1,$E$3,IF(AF$3=2,$F$3,$G$3)))</f>
        <v>DATA</v>
      </c>
    </row>
    <row r="350" spans="1:32" ht="15.75" thickTop="1" thickBot="1" x14ac:dyDescent="0.25">
      <c r="A350" s="52" t="str">
        <f>[1]CODES!$E1461</f>
        <v>61</v>
      </c>
      <c r="B350" s="52">
        <f>[1]CODES!$A1461</f>
        <v>356</v>
      </c>
      <c r="C350" s="78" t="str">
        <f>IF($AF$3=1,[1]CODES!$B1461,IF($AF$3=2,[1]CODES!$C1461,[1]CODES!$D1461))</f>
        <v>India</v>
      </c>
      <c r="D350" s="54" t="str">
        <f>IF(AC350="","","(*)")</f>
        <v/>
      </c>
      <c r="E350" s="55">
        <v>5209</v>
      </c>
      <c r="F350" s="55">
        <v>6208</v>
      </c>
      <c r="G350" s="55">
        <v>5967</v>
      </c>
      <c r="H350" s="55">
        <v>7107</v>
      </c>
      <c r="I350" s="55">
        <v>6206</v>
      </c>
      <c r="J350" s="55">
        <v>4810</v>
      </c>
      <c r="K350" s="55">
        <v>4588</v>
      </c>
      <c r="L350" s="55">
        <v>5708</v>
      </c>
      <c r="M350" s="55">
        <v>6623</v>
      </c>
      <c r="N350" s="55">
        <v>9366</v>
      </c>
      <c r="O350" s="55">
        <v>10691</v>
      </c>
      <c r="P350" s="55">
        <v>11829</v>
      </c>
      <c r="Q350" s="55">
        <v>12408</v>
      </c>
      <c r="R350" s="55">
        <v>16236</v>
      </c>
      <c r="S350" s="55">
        <v>12946</v>
      </c>
      <c r="T350" s="55">
        <v>16747</v>
      </c>
      <c r="U350" s="55">
        <v>19419</v>
      </c>
      <c r="V350" s="55">
        <v>24849</v>
      </c>
      <c r="W350" s="55">
        <v>28647</v>
      </c>
      <c r="X350" s="55">
        <v>29620</v>
      </c>
      <c r="Y350" s="55">
        <v>26671</v>
      </c>
      <c r="Z350" s="55"/>
      <c r="AA350" s="49" t="str">
        <f>IF(N(Z350)=0,"",Z350/Z$8*100)</f>
        <v/>
      </c>
      <c r="AB350" s="49" t="str">
        <f>IF(OR(N(Z350)=0,N(Y350)=0),"",Z350/Y350*100-100)</f>
        <v/>
      </c>
      <c r="AC350" s="51" t="s">
        <v>7</v>
      </c>
      <c r="AD350" s="51" t="s">
        <v>7</v>
      </c>
      <c r="AE350" s="51" t="s">
        <v>7</v>
      </c>
      <c r="AF350" s="79" t="str">
        <f>IF(MAX(V350:Z350)&gt;0,IF(AF$3=1,$B$3,IF(AF$3=2,$C$3,$D$3)),IF(AF$3=1,$E$3,IF(AF$3=2,$F$3,$G$3)))</f>
        <v>DATA</v>
      </c>
    </row>
    <row r="351" spans="1:32" ht="15.75" thickTop="1" thickBot="1" x14ac:dyDescent="0.25">
      <c r="A351" s="52" t="str">
        <f>[1]CODES!$E1462</f>
        <v>61</v>
      </c>
      <c r="B351" s="52">
        <f>[1]CODES!$A1462</f>
        <v>364</v>
      </c>
      <c r="C351" s="78" t="str">
        <f>IF($AF$3=1,[1]CODES!$B1462,IF($AF$3=2,[1]CODES!$C1462,[1]CODES!$D1462))</f>
        <v>Iran, Islamic Republic of</v>
      </c>
      <c r="D351" s="54" t="str">
        <f>IF(AC351="","","(*)")</f>
        <v/>
      </c>
      <c r="E351" s="55" t="s">
        <v>7</v>
      </c>
      <c r="F351" s="55" t="s">
        <v>7</v>
      </c>
      <c r="G351" s="55" t="s">
        <v>7</v>
      </c>
      <c r="H351" s="55" t="s">
        <v>7</v>
      </c>
      <c r="I351" s="55" t="s">
        <v>7</v>
      </c>
      <c r="J351" s="55" t="s">
        <v>7</v>
      </c>
      <c r="K351" s="55" t="s">
        <v>7</v>
      </c>
      <c r="L351" s="55" t="s">
        <v>7</v>
      </c>
      <c r="M351" s="55" t="s">
        <v>7</v>
      </c>
      <c r="N351" s="55" t="s">
        <v>7</v>
      </c>
      <c r="O351" s="55" t="s">
        <v>7</v>
      </c>
      <c r="P351" s="55" t="s">
        <v>7</v>
      </c>
      <c r="Q351" s="55" t="s">
        <v>7</v>
      </c>
      <c r="R351" s="55" t="s">
        <v>7</v>
      </c>
      <c r="S351" s="55" t="s">
        <v>7</v>
      </c>
      <c r="T351" s="55" t="s">
        <v>7</v>
      </c>
      <c r="U351" s="55">
        <v>240</v>
      </c>
      <c r="V351" s="55">
        <v>184</v>
      </c>
      <c r="W351" s="55">
        <v>161</v>
      </c>
      <c r="X351" s="55">
        <v>268</v>
      </c>
      <c r="Y351" s="55">
        <v>230</v>
      </c>
      <c r="Z351" s="55"/>
      <c r="AA351" s="49" t="str">
        <f>IF(N(Z351)=0,"",Z351/Z$8*100)</f>
        <v/>
      </c>
      <c r="AB351" s="49" t="str">
        <f>IF(OR(N(Z351)=0,N(Y351)=0),"",Z351/Y351*100-100)</f>
        <v/>
      </c>
      <c r="AC351" s="51" t="s">
        <v>7</v>
      </c>
      <c r="AD351" s="51" t="s">
        <v>7</v>
      </c>
      <c r="AE351" s="51" t="s">
        <v>7</v>
      </c>
      <c r="AF351" s="77" t="str">
        <f>IF(MAX(V351:Z351)&gt;0,IF(AF$3=1,$B$3,IF(AF$3=2,$C$3,$D$3)),IF(AF$3=1,$E$3,IF(AF$3=2,$F$3,$G$3)))</f>
        <v>DATA</v>
      </c>
    </row>
    <row r="352" spans="1:32" ht="15.75" thickTop="1" thickBot="1" x14ac:dyDescent="0.25">
      <c r="A352" s="52" t="str">
        <f>[1]CODES!$E1463</f>
        <v>61</v>
      </c>
      <c r="B352" s="52">
        <f>[1]CODES!$A1463</f>
        <v>462</v>
      </c>
      <c r="C352" s="78" t="str">
        <f>IF($AF$3=1,[1]CODES!$B1463,IF($AF$3=2,[1]CODES!$C1463,[1]CODES!$D1463))</f>
        <v>Maldives</v>
      </c>
      <c r="D352" s="54" t="str">
        <f>IF(AC352="","","(*)")</f>
        <v/>
      </c>
      <c r="E352" s="55" t="s">
        <v>7</v>
      </c>
      <c r="F352" s="55" t="s">
        <v>7</v>
      </c>
      <c r="G352" s="55" t="s">
        <v>7</v>
      </c>
      <c r="H352" s="55" t="s">
        <v>7</v>
      </c>
      <c r="I352" s="55" t="s">
        <v>7</v>
      </c>
      <c r="J352" s="55" t="s">
        <v>7</v>
      </c>
      <c r="K352" s="55" t="s">
        <v>7</v>
      </c>
      <c r="L352" s="55" t="s">
        <v>7</v>
      </c>
      <c r="M352" s="55" t="s">
        <v>7</v>
      </c>
      <c r="N352" s="55" t="s">
        <v>7</v>
      </c>
      <c r="O352" s="55" t="s">
        <v>7</v>
      </c>
      <c r="P352" s="55" t="s">
        <v>7</v>
      </c>
      <c r="Q352" s="55" t="s">
        <v>7</v>
      </c>
      <c r="R352" s="55" t="s">
        <v>7</v>
      </c>
      <c r="S352" s="55" t="s">
        <v>7</v>
      </c>
      <c r="T352" s="55" t="s">
        <v>7</v>
      </c>
      <c r="U352" s="55">
        <v>200</v>
      </c>
      <c r="V352" s="55">
        <v>105</v>
      </c>
      <c r="W352" s="55">
        <v>286</v>
      </c>
      <c r="X352" s="55">
        <v>37</v>
      </c>
      <c r="Y352" s="55">
        <v>23</v>
      </c>
      <c r="Z352" s="55"/>
      <c r="AA352" s="49" t="str">
        <f>IF(N(Z352)=0,"",Z352/Z$8*100)</f>
        <v/>
      </c>
      <c r="AB352" s="49" t="str">
        <f>IF(OR(N(Z352)=0,N(Y352)=0),"",Z352/Y352*100-100)</f>
        <v/>
      </c>
      <c r="AC352" s="51" t="s">
        <v>7</v>
      </c>
      <c r="AD352" s="51" t="s">
        <v>7</v>
      </c>
      <c r="AE352" s="51" t="s">
        <v>7</v>
      </c>
      <c r="AF352" s="77" t="str">
        <f>IF(MAX(V352:Z352)&gt;0,IF(AF$3=1,$B$3,IF(AF$3=2,$C$3,$D$3)),IF(AF$3=1,$E$3,IF(AF$3=2,$F$3,$G$3)))</f>
        <v>DATA</v>
      </c>
    </row>
    <row r="353" spans="1:32" ht="15.75" thickTop="1" thickBot="1" x14ac:dyDescent="0.25">
      <c r="A353" s="52" t="str">
        <f>[1]CODES!$E1464</f>
        <v>61</v>
      </c>
      <c r="B353" s="52">
        <f>[1]CODES!$A1464</f>
        <v>524</v>
      </c>
      <c r="C353" s="78" t="str">
        <f>IF($AF$3=1,[1]CODES!$B1464,IF($AF$3=2,[1]CODES!$C1464,[1]CODES!$D1464))</f>
        <v>Nepal</v>
      </c>
      <c r="D353" s="54" t="str">
        <f>IF(AC353="","","(*)")</f>
        <v/>
      </c>
      <c r="E353" s="55" t="s">
        <v>7</v>
      </c>
      <c r="F353" s="55" t="s">
        <v>7</v>
      </c>
      <c r="G353" s="55" t="s">
        <v>7</v>
      </c>
      <c r="H353" s="55" t="s">
        <v>7</v>
      </c>
      <c r="I353" s="55" t="s">
        <v>7</v>
      </c>
      <c r="J353" s="55" t="s">
        <v>7</v>
      </c>
      <c r="K353" s="55" t="s">
        <v>7</v>
      </c>
      <c r="L353" s="55" t="s">
        <v>7</v>
      </c>
      <c r="M353" s="55" t="s">
        <v>7</v>
      </c>
      <c r="N353" s="55" t="s">
        <v>7</v>
      </c>
      <c r="O353" s="55" t="s">
        <v>7</v>
      </c>
      <c r="P353" s="55" t="s">
        <v>7</v>
      </c>
      <c r="Q353" s="55" t="s">
        <v>7</v>
      </c>
      <c r="R353" s="55" t="s">
        <v>7</v>
      </c>
      <c r="S353" s="55" t="s">
        <v>7</v>
      </c>
      <c r="T353" s="55" t="s">
        <v>7</v>
      </c>
      <c r="U353" s="55">
        <v>1425</v>
      </c>
      <c r="V353" s="55">
        <v>4021</v>
      </c>
      <c r="W353" s="55">
        <v>4103</v>
      </c>
      <c r="X353" s="55">
        <v>3789</v>
      </c>
      <c r="Y353" s="55">
        <v>2505</v>
      </c>
      <c r="Z353" s="55"/>
      <c r="AA353" s="49" t="str">
        <f>IF(N(Z353)=0,"",Z353/Z$8*100)</f>
        <v/>
      </c>
      <c r="AB353" s="49" t="str">
        <f>IF(OR(N(Z353)=0,N(Y353)=0),"",Z353/Y353*100-100)</f>
        <v/>
      </c>
      <c r="AC353" s="51" t="s">
        <v>7</v>
      </c>
      <c r="AD353" s="51" t="s">
        <v>7</v>
      </c>
      <c r="AE353" s="51" t="s">
        <v>7</v>
      </c>
      <c r="AF353" s="77" t="str">
        <f>IF(MAX(V353:Z353)&gt;0,IF(AF$3=1,$B$3,IF(AF$3=2,$C$3,$D$3)),IF(AF$3=1,$E$3,IF(AF$3=2,$F$3,$G$3)))</f>
        <v>DATA</v>
      </c>
    </row>
    <row r="354" spans="1:32" ht="15.75" thickTop="1" thickBot="1" x14ac:dyDescent="0.25">
      <c r="A354" s="52" t="str">
        <f>[1]CODES!$E1465</f>
        <v>61</v>
      </c>
      <c r="B354" s="52">
        <f>[1]CODES!$A1465</f>
        <v>586</v>
      </c>
      <c r="C354" s="78" t="str">
        <f>IF($AF$3=1,[1]CODES!$B1465,IF($AF$3=2,[1]CODES!$C1465,[1]CODES!$D1465))</f>
        <v>Pakistan</v>
      </c>
      <c r="D354" s="54" t="str">
        <f>IF(AC354="","","(*)")</f>
        <v/>
      </c>
      <c r="E354" s="55">
        <v>1265</v>
      </c>
      <c r="F354" s="55">
        <v>1141</v>
      </c>
      <c r="G354" s="55">
        <v>959</v>
      </c>
      <c r="H354" s="55">
        <v>843</v>
      </c>
      <c r="I354" s="55">
        <v>842</v>
      </c>
      <c r="J354" s="55">
        <v>728</v>
      </c>
      <c r="K354" s="55">
        <v>926</v>
      </c>
      <c r="L354" s="55">
        <v>731</v>
      </c>
      <c r="M354" s="55">
        <v>1024</v>
      </c>
      <c r="N354" s="55">
        <v>2773</v>
      </c>
      <c r="O354" s="55">
        <v>3188</v>
      </c>
      <c r="P354" s="55">
        <v>2510</v>
      </c>
      <c r="Q354" s="55">
        <v>2395</v>
      </c>
      <c r="R354" s="55">
        <v>2609</v>
      </c>
      <c r="S354" s="55">
        <v>1991</v>
      </c>
      <c r="T354" s="55">
        <v>2151</v>
      </c>
      <c r="U354" s="55">
        <v>2336</v>
      </c>
      <c r="V354" s="55">
        <v>2950</v>
      </c>
      <c r="W354" s="55">
        <v>3085</v>
      </c>
      <c r="X354" s="55">
        <v>2419</v>
      </c>
      <c r="Y354" s="55">
        <v>2864</v>
      </c>
      <c r="Z354" s="55"/>
      <c r="AA354" s="49" t="str">
        <f>IF(N(Z354)=0,"",Z354/Z$8*100)</f>
        <v/>
      </c>
      <c r="AB354" s="49" t="str">
        <f>IF(OR(N(Z354)=0,N(Y354)=0),"",Z354/Y354*100-100)</f>
        <v/>
      </c>
      <c r="AC354" s="51" t="s">
        <v>7</v>
      </c>
      <c r="AD354" s="51" t="s">
        <v>7</v>
      </c>
      <c r="AE354" s="51" t="s">
        <v>7</v>
      </c>
      <c r="AF354" s="79" t="str">
        <f>IF(MAX(V354:Z354)&gt;0,IF(AF$3=1,$B$3,IF(AF$3=2,$C$3,$D$3)),IF(AF$3=1,$E$3,IF(AF$3=2,$F$3,$G$3)))</f>
        <v>DATA</v>
      </c>
    </row>
    <row r="355" spans="1:32" ht="15.75" thickTop="1" thickBot="1" x14ac:dyDescent="0.25">
      <c r="A355" s="52" t="str">
        <f>[1]CODES!$E1466</f>
        <v>61</v>
      </c>
      <c r="B355" s="52">
        <f>[1]CODES!$A1466</f>
        <v>144</v>
      </c>
      <c r="C355" s="78" t="str">
        <f>IF($AF$3=1,[1]CODES!$B1466,IF($AF$3=2,[1]CODES!$C1466,[1]CODES!$D1466))</f>
        <v>Sri Lanka</v>
      </c>
      <c r="D355" s="54" t="str">
        <f>IF(AC355="","","(*)")</f>
        <v/>
      </c>
      <c r="E355" s="55" t="s">
        <v>7</v>
      </c>
      <c r="F355" s="55" t="s">
        <v>7</v>
      </c>
      <c r="G355" s="55" t="s">
        <v>7</v>
      </c>
      <c r="H355" s="55" t="s">
        <v>7</v>
      </c>
      <c r="I355" s="55" t="s">
        <v>7</v>
      </c>
      <c r="J355" s="55" t="s">
        <v>7</v>
      </c>
      <c r="K355" s="55" t="s">
        <v>7</v>
      </c>
      <c r="L355" s="55" t="s">
        <v>7</v>
      </c>
      <c r="M355" s="55" t="s">
        <v>7</v>
      </c>
      <c r="N355" s="55" t="s">
        <v>7</v>
      </c>
      <c r="O355" s="55" t="s">
        <v>7</v>
      </c>
      <c r="P355" s="55" t="s">
        <v>7</v>
      </c>
      <c r="Q355" s="55" t="s">
        <v>7</v>
      </c>
      <c r="R355" s="55" t="s">
        <v>7</v>
      </c>
      <c r="S355" s="55" t="s">
        <v>7</v>
      </c>
      <c r="T355" s="55" t="s">
        <v>7</v>
      </c>
      <c r="U355" s="55">
        <v>810</v>
      </c>
      <c r="V355" s="55">
        <v>660</v>
      </c>
      <c r="W355" s="55">
        <v>1932</v>
      </c>
      <c r="X355" s="55">
        <v>1418</v>
      </c>
      <c r="Y355" s="55">
        <v>936</v>
      </c>
      <c r="Z355" s="55"/>
      <c r="AA355" s="49" t="str">
        <f>IF(N(Z355)=0,"",Z355/Z$8*100)</f>
        <v/>
      </c>
      <c r="AB355" s="49" t="str">
        <f>IF(OR(N(Z355)=0,N(Y355)=0),"",Z355/Y355*100-100)</f>
        <v/>
      </c>
      <c r="AC355" s="51" t="s">
        <v>7</v>
      </c>
      <c r="AD355" s="51" t="s">
        <v>7</v>
      </c>
      <c r="AE355" s="51" t="s">
        <v>7</v>
      </c>
      <c r="AF355" s="77" t="str">
        <f>IF(MAX(V355:Z355)&gt;0,IF(AF$3=1,$B$3,IF(AF$3=2,$C$3,$D$3)),IF(AF$3=1,$E$3,IF(AF$3=2,$F$3,$G$3)))</f>
        <v>DATA</v>
      </c>
    </row>
    <row r="356" spans="1:32" ht="15.75" thickTop="1" thickBot="1" x14ac:dyDescent="0.25">
      <c r="A356" s="52" t="str">
        <f>[1]CODES!$E1467</f>
        <v>61</v>
      </c>
      <c r="B356" s="52">
        <f>[1]CODES!$A1467</f>
        <v>940</v>
      </c>
      <c r="C356" s="78" t="str">
        <f>IF($AF$3=1,[1]CODES!$B1467,IF($AF$3=2,[1]CODES!$C1467,[1]CODES!$D1467))</f>
        <v>India, Pakistan</v>
      </c>
      <c r="D356" s="54" t="str">
        <f>IF(AC356="","","(*)")</f>
        <v/>
      </c>
      <c r="E356" s="55" t="s">
        <v>7</v>
      </c>
      <c r="F356" s="55" t="s">
        <v>7</v>
      </c>
      <c r="G356" s="55" t="s">
        <v>7</v>
      </c>
      <c r="H356" s="55" t="s">
        <v>7</v>
      </c>
      <c r="I356" s="55" t="s">
        <v>7</v>
      </c>
      <c r="J356" s="55" t="s">
        <v>7</v>
      </c>
      <c r="K356" s="55" t="s">
        <v>7</v>
      </c>
      <c r="L356" s="55" t="s">
        <v>7</v>
      </c>
      <c r="M356" s="55" t="s">
        <v>7</v>
      </c>
      <c r="N356" s="55" t="s">
        <v>7</v>
      </c>
      <c r="O356" s="55" t="s">
        <v>7</v>
      </c>
      <c r="P356" s="55" t="s">
        <v>7</v>
      </c>
      <c r="Q356" s="55" t="s">
        <v>7</v>
      </c>
      <c r="R356" s="55" t="s">
        <v>7</v>
      </c>
      <c r="S356" s="55" t="s">
        <v>7</v>
      </c>
      <c r="T356" s="55" t="s">
        <v>7</v>
      </c>
      <c r="U356" s="55" t="s">
        <v>7</v>
      </c>
      <c r="V356" s="55" t="s">
        <v>7</v>
      </c>
      <c r="W356" s="55" t="s">
        <v>7</v>
      </c>
      <c r="X356" s="55"/>
      <c r="Y356" s="55"/>
      <c r="Z356" s="55"/>
      <c r="AA356" s="49" t="str">
        <f>IF(N(Z356)=0,"",Z356/Z$8*100)</f>
        <v/>
      </c>
      <c r="AB356" s="49" t="str">
        <f>IF(OR(N(Z356)=0,N(Y356)=0),"",Z356/Y356*100-100)</f>
        <v/>
      </c>
      <c r="AC356" s="51" t="s">
        <v>7</v>
      </c>
      <c r="AD356" s="51" t="s">
        <v>7</v>
      </c>
      <c r="AE356" s="51" t="s">
        <v>7</v>
      </c>
      <c r="AF356" s="77" t="str">
        <f>IF(MAX(V356:Z356)&gt;0,IF(AF$3=1,$B$3,IF(AF$3=2,$C$3,$D$3)),IF(AF$3=1,$E$3,IF(AF$3=2,$F$3,$G$3)))</f>
        <v>NO DATA</v>
      </c>
    </row>
    <row r="357" spans="1:32" ht="15.75" thickTop="1" thickBot="1" x14ac:dyDescent="0.25">
      <c r="A357" s="52" t="str">
        <f>[1]CODES!$E1468</f>
        <v>61</v>
      </c>
      <c r="B357" s="52">
        <f>[1]CODES!$A1468</f>
        <v>941</v>
      </c>
      <c r="C357" s="78" t="str">
        <f>IF($AF$3=1,[1]CODES!$B1468,IF($AF$3=2,[1]CODES!$C1468,[1]CODES!$D1468))</f>
        <v>Other countries of South Asia</v>
      </c>
      <c r="D357" s="54" t="str">
        <f>IF(AC357="","","(*)")</f>
        <v/>
      </c>
      <c r="E357" s="55" t="s">
        <v>7</v>
      </c>
      <c r="F357" s="55" t="s">
        <v>7</v>
      </c>
      <c r="G357" s="55" t="s">
        <v>7</v>
      </c>
      <c r="H357" s="55" t="s">
        <v>7</v>
      </c>
      <c r="I357" s="55" t="s">
        <v>7</v>
      </c>
      <c r="J357" s="55" t="s">
        <v>7</v>
      </c>
      <c r="K357" s="55" t="s">
        <v>7</v>
      </c>
      <c r="L357" s="55" t="s">
        <v>7</v>
      </c>
      <c r="M357" s="55" t="s">
        <v>7</v>
      </c>
      <c r="N357" s="55" t="s">
        <v>7</v>
      </c>
      <c r="O357" s="55" t="s">
        <v>7</v>
      </c>
      <c r="P357" s="55" t="s">
        <v>7</v>
      </c>
      <c r="Q357" s="55" t="s">
        <v>7</v>
      </c>
      <c r="R357" s="55" t="s">
        <v>7</v>
      </c>
      <c r="S357" s="55" t="s">
        <v>7</v>
      </c>
      <c r="T357" s="55" t="s">
        <v>7</v>
      </c>
      <c r="U357" s="55" t="s">
        <v>7</v>
      </c>
      <c r="V357" s="55" t="s">
        <v>7</v>
      </c>
      <c r="W357" s="55" t="s">
        <v>7</v>
      </c>
      <c r="X357" s="55"/>
      <c r="Y357" s="55"/>
      <c r="Z357" s="55"/>
      <c r="AA357" s="49" t="str">
        <f>IF(N(Z357)=0,"",Z357/Z$8*100)</f>
        <v/>
      </c>
      <c r="AB357" s="49" t="str">
        <f>IF(OR(N(Z357)=0,N(Y357)=0),"",Z357/Y357*100-100)</f>
        <v/>
      </c>
      <c r="AC357" s="51" t="s">
        <v>7</v>
      </c>
      <c r="AD357" s="51" t="s">
        <v>7</v>
      </c>
      <c r="AE357" s="51" t="s">
        <v>7</v>
      </c>
      <c r="AF357" s="77" t="str">
        <f>IF(MAX(V357:Z357)&gt;0,IF(AF$3=1,$B$3,IF(AF$3=2,$C$3,$D$3)),IF(AF$3=1,$E$3,IF(AF$3=2,$F$3,$G$3)))</f>
        <v>NO DATA</v>
      </c>
    </row>
    <row r="358" spans="1:32" ht="15.75" thickTop="1" thickBot="1" x14ac:dyDescent="0.25">
      <c r="A358" s="52" t="str">
        <f>[1]CODES!$E1469</f>
        <v>61</v>
      </c>
      <c r="B358" s="52">
        <f>[1]CODES!$A1469</f>
        <v>942</v>
      </c>
      <c r="C358" s="78" t="str">
        <f>IF($AF$3=1,[1]CODES!$B1469,IF($AF$3=2,[1]CODES!$C1469,[1]CODES!$D1469))</f>
        <v>All countries of South Asia</v>
      </c>
      <c r="D358" s="54" t="str">
        <f>IF(AC358="","","(*)")</f>
        <v/>
      </c>
      <c r="E358" s="55" t="s">
        <v>7</v>
      </c>
      <c r="F358" s="55" t="s">
        <v>7</v>
      </c>
      <c r="G358" s="55" t="s">
        <v>7</v>
      </c>
      <c r="H358" s="55" t="s">
        <v>7</v>
      </c>
      <c r="I358" s="55" t="s">
        <v>7</v>
      </c>
      <c r="J358" s="55" t="s">
        <v>7</v>
      </c>
      <c r="K358" s="55" t="s">
        <v>7</v>
      </c>
      <c r="L358" s="55" t="s">
        <v>7</v>
      </c>
      <c r="M358" s="55" t="s">
        <v>7</v>
      </c>
      <c r="N358" s="55" t="s">
        <v>7</v>
      </c>
      <c r="O358" s="55" t="s">
        <v>7</v>
      </c>
      <c r="P358" s="55" t="s">
        <v>7</v>
      </c>
      <c r="Q358" s="55" t="s">
        <v>7</v>
      </c>
      <c r="R358" s="55" t="s">
        <v>7</v>
      </c>
      <c r="S358" s="55" t="s">
        <v>7</v>
      </c>
      <c r="T358" s="55" t="s">
        <v>7</v>
      </c>
      <c r="U358" s="55" t="s">
        <v>7</v>
      </c>
      <c r="V358" s="55" t="s">
        <v>7</v>
      </c>
      <c r="W358" s="55" t="s">
        <v>7</v>
      </c>
      <c r="X358" s="55"/>
      <c r="Y358" s="55"/>
      <c r="Z358" s="55"/>
      <c r="AA358" s="49" t="str">
        <f>IF(N(Z358)=0,"",Z358/Z$8*100)</f>
        <v/>
      </c>
      <c r="AB358" s="49" t="str">
        <f>IF(OR(N(Z358)=0,N(Y358)=0),"",Z358/Y358*100-100)</f>
        <v/>
      </c>
      <c r="AC358" s="51" t="s">
        <v>7</v>
      </c>
      <c r="AD358" s="51" t="s">
        <v>7</v>
      </c>
      <c r="AE358" s="51" t="s">
        <v>7</v>
      </c>
      <c r="AF358" s="77" t="str">
        <f>IF(MAX(V358:Z358)&gt;0,IF(AF$3=1,$B$3,IF(AF$3=2,$C$3,$D$3)),IF(AF$3=1,$E$3,IF(AF$3=2,$F$3,$G$3)))</f>
        <v>NO DATA</v>
      </c>
    </row>
    <row r="359" spans="1:32" ht="16.5" thickTop="1" thickBot="1" x14ac:dyDescent="0.25">
      <c r="A359" s="38" t="str">
        <f>[1]CODES!$E1470</f>
        <v>70</v>
      </c>
      <c r="B359" s="38">
        <f>[1]CODES!$A1470</f>
        <v>70000</v>
      </c>
      <c r="C359" s="82" t="str">
        <f>IF($AF$3=1,[1]CODES!$B1470,IF($AF$3=2,[1]CODES!$C1470,[1]CODES!$D1470))</f>
        <v>NOT SPECIFIED</v>
      </c>
      <c r="D359" s="40" t="str">
        <f>IF(AC359="","","(*)")</f>
        <v/>
      </c>
      <c r="E359" s="41">
        <f>SUM(E360:E361)</f>
        <v>951</v>
      </c>
      <c r="F359" s="41">
        <f>SUM(F360:F361)</f>
        <v>994</v>
      </c>
      <c r="G359" s="41">
        <f>SUM(G360:G361)</f>
        <v>667</v>
      </c>
      <c r="H359" s="41">
        <f>SUM(H360:H361)</f>
        <v>371</v>
      </c>
      <c r="I359" s="41">
        <f>SUM(I360:I361)</f>
        <v>755</v>
      </c>
      <c r="J359" s="41">
        <f>SUM(J360:J361)</f>
        <v>602</v>
      </c>
      <c r="K359" s="41">
        <f>SUM(K360:K361)</f>
        <v>0</v>
      </c>
      <c r="L359" s="41">
        <f>SUM(L360:L361)</f>
        <v>836</v>
      </c>
      <c r="M359" s="41">
        <f>SUM(M360:M361)</f>
        <v>1529</v>
      </c>
      <c r="N359" s="41">
        <f>SUM(N360:N361)</f>
        <v>10966</v>
      </c>
      <c r="O359" s="41">
        <f>SUM(O360:O361)</f>
        <v>11980</v>
      </c>
      <c r="P359" s="41">
        <f>SUM(P360:P361)</f>
        <v>4222</v>
      </c>
      <c r="Q359" s="41">
        <f>SUM(Q360:Q361)</f>
        <v>7922</v>
      </c>
      <c r="R359" s="41">
        <f>SUM(R360:R361)</f>
        <v>16290</v>
      </c>
      <c r="S359" s="41">
        <f>SUM(S360:S361)</f>
        <v>6630</v>
      </c>
      <c r="T359" s="41">
        <f>SUM(T360:T361)</f>
        <v>29324</v>
      </c>
      <c r="U359" s="41">
        <f>SUM(U360:U361)</f>
        <v>3017</v>
      </c>
      <c r="V359" s="41">
        <f>SUM(V360:V361)</f>
        <v>7986</v>
      </c>
      <c r="W359" s="41">
        <f>SUM(W360:W361)</f>
        <v>518</v>
      </c>
      <c r="X359" s="41">
        <f>SUM(X360:X361)</f>
        <v>1200</v>
      </c>
      <c r="Y359" s="41">
        <f>SUM(Y360:Y361)</f>
        <v>1844</v>
      </c>
      <c r="Z359" s="41">
        <f>SUM(Z360:Z361)</f>
        <v>0</v>
      </c>
      <c r="AA359" s="81" t="str">
        <f>IF(N(Z359)=0,"",Z359/Z$8*100)</f>
        <v/>
      </c>
      <c r="AB359" s="81" t="str">
        <f>IF(OR(N(Z359)=0,N(Y359)=0),"",Z359/Y359*100-100)</f>
        <v/>
      </c>
      <c r="AC359" s="80" t="s">
        <v>7</v>
      </c>
      <c r="AD359" s="80" t="s">
        <v>7</v>
      </c>
      <c r="AE359" s="80" t="s">
        <v>7</v>
      </c>
      <c r="AF359" s="79" t="str">
        <f>IF(MAX(V359:Z359)&gt;0,IF(AF$3=1,$B$3,IF(AF$3=2,$C$3,$D$3)),IF(AF$3=1,$E$3,IF(AF$3=2,$F$3,$G$3)))</f>
        <v>DATA</v>
      </c>
    </row>
    <row r="360" spans="1:32" ht="15.75" thickTop="1" thickBot="1" x14ac:dyDescent="0.25">
      <c r="A360" s="52" t="str">
        <f>[1]CODES!$E1471</f>
        <v>71</v>
      </c>
      <c r="B360" s="52">
        <f>[1]CODES!$A1471</f>
        <v>997</v>
      </c>
      <c r="C360" s="78" t="str">
        <f>IF($AF$3=1,[1]CODES!$B1471,IF($AF$3=2,[1]CODES!$C1471,[1]CODES!$D1471))</f>
        <v>Other countries of the World</v>
      </c>
      <c r="D360" s="54" t="str">
        <f>IF(AC360="","","(*)")</f>
        <v/>
      </c>
      <c r="E360" s="55">
        <v>951</v>
      </c>
      <c r="F360" s="55">
        <v>994</v>
      </c>
      <c r="G360" s="55">
        <v>667</v>
      </c>
      <c r="H360" s="55">
        <v>371</v>
      </c>
      <c r="I360" s="55">
        <v>755</v>
      </c>
      <c r="J360" s="55">
        <v>602</v>
      </c>
      <c r="K360" s="55" t="s">
        <v>7</v>
      </c>
      <c r="L360" s="55">
        <v>836</v>
      </c>
      <c r="M360" s="55">
        <v>1529</v>
      </c>
      <c r="N360" s="55">
        <v>10966</v>
      </c>
      <c r="O360" s="55">
        <v>11980</v>
      </c>
      <c r="P360" s="55">
        <v>4222</v>
      </c>
      <c r="Q360" s="55">
        <v>7922</v>
      </c>
      <c r="R360" s="55">
        <v>16290</v>
      </c>
      <c r="S360" s="55">
        <v>6630</v>
      </c>
      <c r="T360" s="55">
        <v>29324</v>
      </c>
      <c r="U360" s="55">
        <v>3017</v>
      </c>
      <c r="V360" s="55">
        <v>7986</v>
      </c>
      <c r="W360" s="55">
        <v>518</v>
      </c>
      <c r="X360" s="55">
        <v>1200</v>
      </c>
      <c r="Y360" s="55">
        <v>1844</v>
      </c>
      <c r="Z360" s="55"/>
      <c r="AA360" s="49" t="str">
        <f>IF(N(Z360)=0,"",Z360/Z$8*100)</f>
        <v/>
      </c>
      <c r="AB360" s="49" t="str">
        <f>IF(OR(N(Z360)=0,N(Y360)=0),"",Z360/Y360*100-100)</f>
        <v/>
      </c>
      <c r="AC360" s="51" t="s">
        <v>7</v>
      </c>
      <c r="AD360" s="51" t="s">
        <v>7</v>
      </c>
      <c r="AE360" s="51" t="s">
        <v>7</v>
      </c>
      <c r="AF360" s="79" t="str">
        <f>IF(MAX(V360:Z360)&gt;0,IF(AF$3=1,$B$3,IF(AF$3=2,$C$3,$D$3)),IF(AF$3=1,$E$3,IF(AF$3=2,$F$3,$G$3)))</f>
        <v>DATA</v>
      </c>
    </row>
    <row r="361" spans="1:32" ht="15.75" thickTop="1" thickBot="1" x14ac:dyDescent="0.25">
      <c r="A361" s="52" t="str">
        <f>[1]CODES!$E1472</f>
        <v>71</v>
      </c>
      <c r="B361" s="52">
        <f>[1]CODES!$A1472</f>
        <v>998</v>
      </c>
      <c r="C361" s="78" t="str">
        <f>IF($AF$3=1,[1]CODES!$B1472,IF($AF$3=2,[1]CODES!$C1472,[1]CODES!$D1472))</f>
        <v>Nationals Residing Abroad</v>
      </c>
      <c r="D361" s="54" t="str">
        <f>IF(AC361="","","(*)")</f>
        <v/>
      </c>
      <c r="E361" s="55" t="s">
        <v>7</v>
      </c>
      <c r="F361" s="55" t="s">
        <v>7</v>
      </c>
      <c r="G361" s="55" t="s">
        <v>7</v>
      </c>
      <c r="H361" s="55" t="s">
        <v>7</v>
      </c>
      <c r="I361" s="55" t="s">
        <v>7</v>
      </c>
      <c r="J361" s="55" t="s">
        <v>7</v>
      </c>
      <c r="K361" s="55" t="s">
        <v>7</v>
      </c>
      <c r="L361" s="55" t="s">
        <v>7</v>
      </c>
      <c r="M361" s="55" t="s">
        <v>7</v>
      </c>
      <c r="N361" s="55" t="s">
        <v>7</v>
      </c>
      <c r="O361" s="55" t="s">
        <v>7</v>
      </c>
      <c r="P361" s="55" t="s">
        <v>7</v>
      </c>
      <c r="Q361" s="55" t="s">
        <v>7</v>
      </c>
      <c r="R361" s="55" t="s">
        <v>7</v>
      </c>
      <c r="S361" s="55" t="s">
        <v>7</v>
      </c>
      <c r="T361" s="55" t="s">
        <v>7</v>
      </c>
      <c r="U361" s="55" t="s">
        <v>7</v>
      </c>
      <c r="V361" s="55" t="s">
        <v>7</v>
      </c>
      <c r="W361" s="55" t="s">
        <v>7</v>
      </c>
      <c r="X361" s="55"/>
      <c r="Y361" s="55"/>
      <c r="Z361" s="55"/>
      <c r="AA361" s="49" t="str">
        <f>IF(N(Z361)=0,"",Z361/Z$8*100)</f>
        <v/>
      </c>
      <c r="AB361" s="49" t="str">
        <f>IF(OR(N(Z361)=0,N(Y361)=0),"",Z361/Y361*100-100)</f>
        <v/>
      </c>
      <c r="AC361" s="51" t="s">
        <v>7</v>
      </c>
      <c r="AD361" s="51" t="s">
        <v>7</v>
      </c>
      <c r="AE361" s="51" t="s">
        <v>7</v>
      </c>
      <c r="AF361" s="77" t="str">
        <f>IF(MAX(V361:Z361)&gt;0,IF(AF$3=1,$B$3,IF(AF$3=2,$C$3,$D$3)),IF(AF$3=1,$E$3,IF(AF$3=2,$F$3,$G$3)))</f>
        <v>NO DATA</v>
      </c>
    </row>
    <row r="362" spans="1:32" ht="16.5" thickTop="1" thickBot="1" x14ac:dyDescent="0.25">
      <c r="A362" s="76" t="s">
        <v>7</v>
      </c>
      <c r="B362" s="76" t="s">
        <v>7</v>
      </c>
      <c r="C362" s="75"/>
      <c r="D362" s="74" t="str">
        <f>IF(AC362="","","(*)")</f>
        <v/>
      </c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2"/>
      <c r="AB362" s="72"/>
      <c r="AC362" s="72"/>
      <c r="AD362" s="72"/>
      <c r="AE362" s="72"/>
      <c r="AF362" s="71" t="str">
        <f>IF($AF$3=1,$B$3,IF($AF$3=2,$C$3,$D$3))</f>
        <v>DATA</v>
      </c>
    </row>
    <row r="363" spans="1:32" ht="13.5" thickTop="1" x14ac:dyDescent="0.2"/>
  </sheetData>
  <mergeCells count="1">
    <mergeCell ref="C5:AG5"/>
  </mergeCells>
  <dataValidations count="1">
    <dataValidation type="whole" allowBlank="1" showInputMessage="1" showErrorMessage="1" sqref="E8:Z362">
      <formula1>0</formula1>
      <formula2>100000000000</formula2>
    </dataValidation>
  </dataValidations>
  <hyperlinks>
    <hyperlink ref="A3" r:id="rId1" display="http://statistics.unwto.org/news/2014-03-05/methodological-notes-tourism-statistics-databas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theme="3" tint="0.39997558519241921"/>
  </sheetPr>
  <dimension ref="A1:AE30"/>
  <sheetViews>
    <sheetView showGridLines="0" showZeros="0" topLeftCell="B4" workbookViewId="0">
      <pane xSplit="2" ySplit="4" topLeftCell="D8" activePane="bottomRight" state="frozen"/>
      <selection activeCell="B4" sqref="B4"/>
      <selection pane="topRight" activeCell="D4" sqref="D4"/>
      <selection pane="bottomLeft" activeCell="B8" sqref="B8"/>
      <selection pane="bottomRight" activeCell="AG6" sqref="AG6"/>
    </sheetView>
  </sheetViews>
  <sheetFormatPr defaultColWidth="11.42578125" defaultRowHeight="15.95" customHeight="1" x14ac:dyDescent="0.2"/>
  <cols>
    <col min="1" max="1" width="10.7109375" style="27" hidden="1" customWidth="1"/>
    <col min="2" max="2" width="35.7109375" style="27" customWidth="1"/>
    <col min="3" max="3" width="5.7109375" style="63" hidden="1" customWidth="1"/>
    <col min="4" max="19" width="11.42578125" style="64" hidden="1" customWidth="1"/>
    <col min="20" max="20" width="9.140625" style="64" bestFit="1" customWidth="1"/>
    <col min="21" max="25" width="11.42578125" style="64" customWidth="1"/>
    <col min="26" max="26" width="8.7109375" style="65" hidden="1" customWidth="1"/>
    <col min="27" max="27" width="9.7109375" style="65" hidden="1" customWidth="1"/>
    <col min="28" max="30" width="50.7109375" style="46" hidden="1" customWidth="1"/>
    <col min="31" max="31" width="25.7109375" style="66" customWidth="1"/>
    <col min="32" max="230" width="11.42578125" style="46"/>
    <col min="231" max="232" width="9.85546875" style="46" customWidth="1"/>
    <col min="233" max="233" width="34.28515625" style="46" customWidth="1"/>
    <col min="234" max="234" width="2.7109375" style="46" customWidth="1"/>
    <col min="235" max="235" width="11.42578125" style="46" customWidth="1"/>
    <col min="236" max="251" width="11.42578125" style="46"/>
    <col min="252" max="253" width="7.7109375" style="46" customWidth="1"/>
    <col min="254" max="254" width="50.7109375" style="46" customWidth="1"/>
    <col min="255" max="486" width="11.42578125" style="46"/>
    <col min="487" max="488" width="9.85546875" style="46" customWidth="1"/>
    <col min="489" max="489" width="34.28515625" style="46" customWidth="1"/>
    <col min="490" max="490" width="2.7109375" style="46" customWidth="1"/>
    <col min="491" max="491" width="11.42578125" style="46" customWidth="1"/>
    <col min="492" max="507" width="11.42578125" style="46"/>
    <col min="508" max="509" width="7.7109375" style="46" customWidth="1"/>
    <col min="510" max="510" width="50.7109375" style="46" customWidth="1"/>
    <col min="511" max="742" width="11.42578125" style="46"/>
    <col min="743" max="744" width="9.85546875" style="46" customWidth="1"/>
    <col min="745" max="745" width="34.28515625" style="46" customWidth="1"/>
    <col min="746" max="746" width="2.7109375" style="46" customWidth="1"/>
    <col min="747" max="747" width="11.42578125" style="46" customWidth="1"/>
    <col min="748" max="763" width="11.42578125" style="46"/>
    <col min="764" max="765" width="7.7109375" style="46" customWidth="1"/>
    <col min="766" max="766" width="50.7109375" style="46" customWidth="1"/>
    <col min="767" max="998" width="11.42578125" style="46"/>
    <col min="999" max="1000" width="9.85546875" style="46" customWidth="1"/>
    <col min="1001" max="1001" width="34.28515625" style="46" customWidth="1"/>
    <col min="1002" max="1002" width="2.7109375" style="46" customWidth="1"/>
    <col min="1003" max="1003" width="11.42578125" style="46" customWidth="1"/>
    <col min="1004" max="1019" width="11.42578125" style="46"/>
    <col min="1020" max="1021" width="7.7109375" style="46" customWidth="1"/>
    <col min="1022" max="1022" width="50.7109375" style="46" customWidth="1"/>
    <col min="1023" max="1254" width="11.42578125" style="46"/>
    <col min="1255" max="1256" width="9.85546875" style="46" customWidth="1"/>
    <col min="1257" max="1257" width="34.28515625" style="46" customWidth="1"/>
    <col min="1258" max="1258" width="2.7109375" style="46" customWidth="1"/>
    <col min="1259" max="1259" width="11.42578125" style="46" customWidth="1"/>
    <col min="1260" max="1275" width="11.42578125" style="46"/>
    <col min="1276" max="1277" width="7.7109375" style="46" customWidth="1"/>
    <col min="1278" max="1278" width="50.7109375" style="46" customWidth="1"/>
    <col min="1279" max="1510" width="11.42578125" style="46"/>
    <col min="1511" max="1512" width="9.85546875" style="46" customWidth="1"/>
    <col min="1513" max="1513" width="34.28515625" style="46" customWidth="1"/>
    <col min="1514" max="1514" width="2.7109375" style="46" customWidth="1"/>
    <col min="1515" max="1515" width="11.42578125" style="46" customWidth="1"/>
    <col min="1516" max="1531" width="11.42578125" style="46"/>
    <col min="1532" max="1533" width="7.7109375" style="46" customWidth="1"/>
    <col min="1534" max="1534" width="50.7109375" style="46" customWidth="1"/>
    <col min="1535" max="1766" width="11.42578125" style="46"/>
    <col min="1767" max="1768" width="9.85546875" style="46" customWidth="1"/>
    <col min="1769" max="1769" width="34.28515625" style="46" customWidth="1"/>
    <col min="1770" max="1770" width="2.7109375" style="46" customWidth="1"/>
    <col min="1771" max="1771" width="11.42578125" style="46" customWidth="1"/>
    <col min="1772" max="1787" width="11.42578125" style="46"/>
    <col min="1788" max="1789" width="7.7109375" style="46" customWidth="1"/>
    <col min="1790" max="1790" width="50.7109375" style="46" customWidth="1"/>
    <col min="1791" max="2022" width="11.42578125" style="46"/>
    <col min="2023" max="2024" width="9.85546875" style="46" customWidth="1"/>
    <col min="2025" max="2025" width="34.28515625" style="46" customWidth="1"/>
    <col min="2026" max="2026" width="2.7109375" style="46" customWidth="1"/>
    <col min="2027" max="2027" width="11.42578125" style="46" customWidth="1"/>
    <col min="2028" max="2043" width="11.42578125" style="46"/>
    <col min="2044" max="2045" width="7.7109375" style="46" customWidth="1"/>
    <col min="2046" max="2046" width="50.7109375" style="46" customWidth="1"/>
    <col min="2047" max="2278" width="11.42578125" style="46"/>
    <col min="2279" max="2280" width="9.85546875" style="46" customWidth="1"/>
    <col min="2281" max="2281" width="34.28515625" style="46" customWidth="1"/>
    <col min="2282" max="2282" width="2.7109375" style="46" customWidth="1"/>
    <col min="2283" max="2283" width="11.42578125" style="46" customWidth="1"/>
    <col min="2284" max="2299" width="11.42578125" style="46"/>
    <col min="2300" max="2301" width="7.7109375" style="46" customWidth="1"/>
    <col min="2302" max="2302" width="50.7109375" style="46" customWidth="1"/>
    <col min="2303" max="2534" width="11.42578125" style="46"/>
    <col min="2535" max="2536" width="9.85546875" style="46" customWidth="1"/>
    <col min="2537" max="2537" width="34.28515625" style="46" customWidth="1"/>
    <col min="2538" max="2538" width="2.7109375" style="46" customWidth="1"/>
    <col min="2539" max="2539" width="11.42578125" style="46" customWidth="1"/>
    <col min="2540" max="2555" width="11.42578125" style="46"/>
    <col min="2556" max="2557" width="7.7109375" style="46" customWidth="1"/>
    <col min="2558" max="2558" width="50.7109375" style="46" customWidth="1"/>
    <col min="2559" max="2790" width="11.42578125" style="46"/>
    <col min="2791" max="2792" width="9.85546875" style="46" customWidth="1"/>
    <col min="2793" max="2793" width="34.28515625" style="46" customWidth="1"/>
    <col min="2794" max="2794" width="2.7109375" style="46" customWidth="1"/>
    <col min="2795" max="2795" width="11.42578125" style="46" customWidth="1"/>
    <col min="2796" max="2811" width="11.42578125" style="46"/>
    <col min="2812" max="2813" width="7.7109375" style="46" customWidth="1"/>
    <col min="2814" max="2814" width="50.7109375" style="46" customWidth="1"/>
    <col min="2815" max="3046" width="11.42578125" style="46"/>
    <col min="3047" max="3048" width="9.85546875" style="46" customWidth="1"/>
    <col min="3049" max="3049" width="34.28515625" style="46" customWidth="1"/>
    <col min="3050" max="3050" width="2.7109375" style="46" customWidth="1"/>
    <col min="3051" max="3051" width="11.42578125" style="46" customWidth="1"/>
    <col min="3052" max="3067" width="11.42578125" style="46"/>
    <col min="3068" max="3069" width="7.7109375" style="46" customWidth="1"/>
    <col min="3070" max="3070" width="50.7109375" style="46" customWidth="1"/>
    <col min="3071" max="3302" width="11.42578125" style="46"/>
    <col min="3303" max="3304" width="9.85546875" style="46" customWidth="1"/>
    <col min="3305" max="3305" width="34.28515625" style="46" customWidth="1"/>
    <col min="3306" max="3306" width="2.7109375" style="46" customWidth="1"/>
    <col min="3307" max="3307" width="11.42578125" style="46" customWidth="1"/>
    <col min="3308" max="3323" width="11.42578125" style="46"/>
    <col min="3324" max="3325" width="7.7109375" style="46" customWidth="1"/>
    <col min="3326" max="3326" width="50.7109375" style="46" customWidth="1"/>
    <col min="3327" max="3558" width="11.42578125" style="46"/>
    <col min="3559" max="3560" width="9.85546875" style="46" customWidth="1"/>
    <col min="3561" max="3561" width="34.28515625" style="46" customWidth="1"/>
    <col min="3562" max="3562" width="2.7109375" style="46" customWidth="1"/>
    <col min="3563" max="3563" width="11.42578125" style="46" customWidth="1"/>
    <col min="3564" max="3579" width="11.42578125" style="46"/>
    <col min="3580" max="3581" width="7.7109375" style="46" customWidth="1"/>
    <col min="3582" max="3582" width="50.7109375" style="46" customWidth="1"/>
    <col min="3583" max="3814" width="11.42578125" style="46"/>
    <col min="3815" max="3816" width="9.85546875" style="46" customWidth="1"/>
    <col min="3817" max="3817" width="34.28515625" style="46" customWidth="1"/>
    <col min="3818" max="3818" width="2.7109375" style="46" customWidth="1"/>
    <col min="3819" max="3819" width="11.42578125" style="46" customWidth="1"/>
    <col min="3820" max="3835" width="11.42578125" style="46"/>
    <col min="3836" max="3837" width="7.7109375" style="46" customWidth="1"/>
    <col min="3838" max="3838" width="50.7109375" style="46" customWidth="1"/>
    <col min="3839" max="4070" width="11.42578125" style="46"/>
    <col min="4071" max="4072" width="9.85546875" style="46" customWidth="1"/>
    <col min="4073" max="4073" width="34.28515625" style="46" customWidth="1"/>
    <col min="4074" max="4074" width="2.7109375" style="46" customWidth="1"/>
    <col min="4075" max="4075" width="11.42578125" style="46" customWidth="1"/>
    <col min="4076" max="4091" width="11.42578125" style="46"/>
    <col min="4092" max="4093" width="7.7109375" style="46" customWidth="1"/>
    <col min="4094" max="4094" width="50.7109375" style="46" customWidth="1"/>
    <col min="4095" max="4326" width="11.42578125" style="46"/>
    <col min="4327" max="4328" width="9.85546875" style="46" customWidth="1"/>
    <col min="4329" max="4329" width="34.28515625" style="46" customWidth="1"/>
    <col min="4330" max="4330" width="2.7109375" style="46" customWidth="1"/>
    <col min="4331" max="4331" width="11.42578125" style="46" customWidth="1"/>
    <col min="4332" max="4347" width="11.42578125" style="46"/>
    <col min="4348" max="4349" width="7.7109375" style="46" customWidth="1"/>
    <col min="4350" max="4350" width="50.7109375" style="46" customWidth="1"/>
    <col min="4351" max="4582" width="11.42578125" style="46"/>
    <col min="4583" max="4584" width="9.85546875" style="46" customWidth="1"/>
    <col min="4585" max="4585" width="34.28515625" style="46" customWidth="1"/>
    <col min="4586" max="4586" width="2.7109375" style="46" customWidth="1"/>
    <col min="4587" max="4587" width="11.42578125" style="46" customWidth="1"/>
    <col min="4588" max="4603" width="11.42578125" style="46"/>
    <col min="4604" max="4605" width="7.7109375" style="46" customWidth="1"/>
    <col min="4606" max="4606" width="50.7109375" style="46" customWidth="1"/>
    <col min="4607" max="4838" width="11.42578125" style="46"/>
    <col min="4839" max="4840" width="9.85546875" style="46" customWidth="1"/>
    <col min="4841" max="4841" width="34.28515625" style="46" customWidth="1"/>
    <col min="4842" max="4842" width="2.7109375" style="46" customWidth="1"/>
    <col min="4843" max="4843" width="11.42578125" style="46" customWidth="1"/>
    <col min="4844" max="4859" width="11.42578125" style="46"/>
    <col min="4860" max="4861" width="7.7109375" style="46" customWidth="1"/>
    <col min="4862" max="4862" width="50.7109375" style="46" customWidth="1"/>
    <col min="4863" max="5094" width="11.42578125" style="46"/>
    <col min="5095" max="5096" width="9.85546875" style="46" customWidth="1"/>
    <col min="5097" max="5097" width="34.28515625" style="46" customWidth="1"/>
    <col min="5098" max="5098" width="2.7109375" style="46" customWidth="1"/>
    <col min="5099" max="5099" width="11.42578125" style="46" customWidth="1"/>
    <col min="5100" max="5115" width="11.42578125" style="46"/>
    <col min="5116" max="5117" width="7.7109375" style="46" customWidth="1"/>
    <col min="5118" max="5118" width="50.7109375" style="46" customWidth="1"/>
    <col min="5119" max="5350" width="11.42578125" style="46"/>
    <col min="5351" max="5352" width="9.85546875" style="46" customWidth="1"/>
    <col min="5353" max="5353" width="34.28515625" style="46" customWidth="1"/>
    <col min="5354" max="5354" width="2.7109375" style="46" customWidth="1"/>
    <col min="5355" max="5355" width="11.42578125" style="46" customWidth="1"/>
    <col min="5356" max="5371" width="11.42578125" style="46"/>
    <col min="5372" max="5373" width="7.7109375" style="46" customWidth="1"/>
    <col min="5374" max="5374" width="50.7109375" style="46" customWidth="1"/>
    <col min="5375" max="5606" width="11.42578125" style="46"/>
    <col min="5607" max="5608" width="9.85546875" style="46" customWidth="1"/>
    <col min="5609" max="5609" width="34.28515625" style="46" customWidth="1"/>
    <col min="5610" max="5610" width="2.7109375" style="46" customWidth="1"/>
    <col min="5611" max="5611" width="11.42578125" style="46" customWidth="1"/>
    <col min="5612" max="5627" width="11.42578125" style="46"/>
    <col min="5628" max="5629" width="7.7109375" style="46" customWidth="1"/>
    <col min="5630" max="5630" width="50.7109375" style="46" customWidth="1"/>
    <col min="5631" max="5862" width="11.42578125" style="46"/>
    <col min="5863" max="5864" width="9.85546875" style="46" customWidth="1"/>
    <col min="5865" max="5865" width="34.28515625" style="46" customWidth="1"/>
    <col min="5866" max="5866" width="2.7109375" style="46" customWidth="1"/>
    <col min="5867" max="5867" width="11.42578125" style="46" customWidth="1"/>
    <col min="5868" max="5883" width="11.42578125" style="46"/>
    <col min="5884" max="5885" width="7.7109375" style="46" customWidth="1"/>
    <col min="5886" max="5886" width="50.7109375" style="46" customWidth="1"/>
    <col min="5887" max="6118" width="11.42578125" style="46"/>
    <col min="6119" max="6120" width="9.85546875" style="46" customWidth="1"/>
    <col min="6121" max="6121" width="34.28515625" style="46" customWidth="1"/>
    <col min="6122" max="6122" width="2.7109375" style="46" customWidth="1"/>
    <col min="6123" max="6123" width="11.42578125" style="46" customWidth="1"/>
    <col min="6124" max="6139" width="11.42578125" style="46"/>
    <col min="6140" max="6141" width="7.7109375" style="46" customWidth="1"/>
    <col min="6142" max="6142" width="50.7109375" style="46" customWidth="1"/>
    <col min="6143" max="6374" width="11.42578125" style="46"/>
    <col min="6375" max="6376" width="9.85546875" style="46" customWidth="1"/>
    <col min="6377" max="6377" width="34.28515625" style="46" customWidth="1"/>
    <col min="6378" max="6378" width="2.7109375" style="46" customWidth="1"/>
    <col min="6379" max="6379" width="11.42578125" style="46" customWidth="1"/>
    <col min="6380" max="6395" width="11.42578125" style="46"/>
    <col min="6396" max="6397" width="7.7109375" style="46" customWidth="1"/>
    <col min="6398" max="6398" width="50.7109375" style="46" customWidth="1"/>
    <col min="6399" max="6630" width="11.42578125" style="46"/>
    <col min="6631" max="6632" width="9.85546875" style="46" customWidth="1"/>
    <col min="6633" max="6633" width="34.28515625" style="46" customWidth="1"/>
    <col min="6634" max="6634" width="2.7109375" style="46" customWidth="1"/>
    <col min="6635" max="6635" width="11.42578125" style="46" customWidth="1"/>
    <col min="6636" max="6651" width="11.42578125" style="46"/>
    <col min="6652" max="6653" width="7.7109375" style="46" customWidth="1"/>
    <col min="6654" max="6654" width="50.7109375" style="46" customWidth="1"/>
    <col min="6655" max="6886" width="11.42578125" style="46"/>
    <col min="6887" max="6888" width="9.85546875" style="46" customWidth="1"/>
    <col min="6889" max="6889" width="34.28515625" style="46" customWidth="1"/>
    <col min="6890" max="6890" width="2.7109375" style="46" customWidth="1"/>
    <col min="6891" max="6891" width="11.42578125" style="46" customWidth="1"/>
    <col min="6892" max="6907" width="11.42578125" style="46"/>
    <col min="6908" max="6909" width="7.7109375" style="46" customWidth="1"/>
    <col min="6910" max="6910" width="50.7109375" style="46" customWidth="1"/>
    <col min="6911" max="7142" width="11.42578125" style="46"/>
    <col min="7143" max="7144" width="9.85546875" style="46" customWidth="1"/>
    <col min="7145" max="7145" width="34.28515625" style="46" customWidth="1"/>
    <col min="7146" max="7146" width="2.7109375" style="46" customWidth="1"/>
    <col min="7147" max="7147" width="11.42578125" style="46" customWidth="1"/>
    <col min="7148" max="7163" width="11.42578125" style="46"/>
    <col min="7164" max="7165" width="7.7109375" style="46" customWidth="1"/>
    <col min="7166" max="7166" width="50.7109375" style="46" customWidth="1"/>
    <col min="7167" max="7398" width="11.42578125" style="46"/>
    <col min="7399" max="7400" width="9.85546875" style="46" customWidth="1"/>
    <col min="7401" max="7401" width="34.28515625" style="46" customWidth="1"/>
    <col min="7402" max="7402" width="2.7109375" style="46" customWidth="1"/>
    <col min="7403" max="7403" width="11.42578125" style="46" customWidth="1"/>
    <col min="7404" max="7419" width="11.42578125" style="46"/>
    <col min="7420" max="7421" width="7.7109375" style="46" customWidth="1"/>
    <col min="7422" max="7422" width="50.7109375" style="46" customWidth="1"/>
    <col min="7423" max="7654" width="11.42578125" style="46"/>
    <col min="7655" max="7656" width="9.85546875" style="46" customWidth="1"/>
    <col min="7657" max="7657" width="34.28515625" style="46" customWidth="1"/>
    <col min="7658" max="7658" width="2.7109375" style="46" customWidth="1"/>
    <col min="7659" max="7659" width="11.42578125" style="46" customWidth="1"/>
    <col min="7660" max="7675" width="11.42578125" style="46"/>
    <col min="7676" max="7677" width="7.7109375" style="46" customWidth="1"/>
    <col min="7678" max="7678" width="50.7109375" style="46" customWidth="1"/>
    <col min="7679" max="7910" width="11.42578125" style="46"/>
    <col min="7911" max="7912" width="9.85546875" style="46" customWidth="1"/>
    <col min="7913" max="7913" width="34.28515625" style="46" customWidth="1"/>
    <col min="7914" max="7914" width="2.7109375" style="46" customWidth="1"/>
    <col min="7915" max="7915" width="11.42578125" style="46" customWidth="1"/>
    <col min="7916" max="7931" width="11.42578125" style="46"/>
    <col min="7932" max="7933" width="7.7109375" style="46" customWidth="1"/>
    <col min="7934" max="7934" width="50.7109375" style="46" customWidth="1"/>
    <col min="7935" max="8166" width="11.42578125" style="46"/>
    <col min="8167" max="8168" width="9.85546875" style="46" customWidth="1"/>
    <col min="8169" max="8169" width="34.28515625" style="46" customWidth="1"/>
    <col min="8170" max="8170" width="2.7109375" style="46" customWidth="1"/>
    <col min="8171" max="8171" width="11.42578125" style="46" customWidth="1"/>
    <col min="8172" max="8187" width="11.42578125" style="46"/>
    <col min="8188" max="8189" width="7.7109375" style="46" customWidth="1"/>
    <col min="8190" max="8190" width="50.7109375" style="46" customWidth="1"/>
    <col min="8191" max="8422" width="11.42578125" style="46"/>
    <col min="8423" max="8424" width="9.85546875" style="46" customWidth="1"/>
    <col min="8425" max="8425" width="34.28515625" style="46" customWidth="1"/>
    <col min="8426" max="8426" width="2.7109375" style="46" customWidth="1"/>
    <col min="8427" max="8427" width="11.42578125" style="46" customWidth="1"/>
    <col min="8428" max="8443" width="11.42578125" style="46"/>
    <col min="8444" max="8445" width="7.7109375" style="46" customWidth="1"/>
    <col min="8446" max="8446" width="50.7109375" style="46" customWidth="1"/>
    <col min="8447" max="8678" width="11.42578125" style="46"/>
    <col min="8679" max="8680" width="9.85546875" style="46" customWidth="1"/>
    <col min="8681" max="8681" width="34.28515625" style="46" customWidth="1"/>
    <col min="8682" max="8682" width="2.7109375" style="46" customWidth="1"/>
    <col min="8683" max="8683" width="11.42578125" style="46" customWidth="1"/>
    <col min="8684" max="8699" width="11.42578125" style="46"/>
    <col min="8700" max="8701" width="7.7109375" style="46" customWidth="1"/>
    <col min="8702" max="8702" width="50.7109375" style="46" customWidth="1"/>
    <col min="8703" max="8934" width="11.42578125" style="46"/>
    <col min="8935" max="8936" width="9.85546875" style="46" customWidth="1"/>
    <col min="8937" max="8937" width="34.28515625" style="46" customWidth="1"/>
    <col min="8938" max="8938" width="2.7109375" style="46" customWidth="1"/>
    <col min="8939" max="8939" width="11.42578125" style="46" customWidth="1"/>
    <col min="8940" max="8955" width="11.42578125" style="46"/>
    <col min="8956" max="8957" width="7.7109375" style="46" customWidth="1"/>
    <col min="8958" max="8958" width="50.7109375" style="46" customWidth="1"/>
    <col min="8959" max="9190" width="11.42578125" style="46"/>
    <col min="9191" max="9192" width="9.85546875" style="46" customWidth="1"/>
    <col min="9193" max="9193" width="34.28515625" style="46" customWidth="1"/>
    <col min="9194" max="9194" width="2.7109375" style="46" customWidth="1"/>
    <col min="9195" max="9195" width="11.42578125" style="46" customWidth="1"/>
    <col min="9196" max="9211" width="11.42578125" style="46"/>
    <col min="9212" max="9213" width="7.7109375" style="46" customWidth="1"/>
    <col min="9214" max="9214" width="50.7109375" style="46" customWidth="1"/>
    <col min="9215" max="9446" width="11.42578125" style="46"/>
    <col min="9447" max="9448" width="9.85546875" style="46" customWidth="1"/>
    <col min="9449" max="9449" width="34.28515625" style="46" customWidth="1"/>
    <col min="9450" max="9450" width="2.7109375" style="46" customWidth="1"/>
    <col min="9451" max="9451" width="11.42578125" style="46" customWidth="1"/>
    <col min="9452" max="9467" width="11.42578125" style="46"/>
    <col min="9468" max="9469" width="7.7109375" style="46" customWidth="1"/>
    <col min="9470" max="9470" width="50.7109375" style="46" customWidth="1"/>
    <col min="9471" max="9702" width="11.42578125" style="46"/>
    <col min="9703" max="9704" width="9.85546875" style="46" customWidth="1"/>
    <col min="9705" max="9705" width="34.28515625" style="46" customWidth="1"/>
    <col min="9706" max="9706" width="2.7109375" style="46" customWidth="1"/>
    <col min="9707" max="9707" width="11.42578125" style="46" customWidth="1"/>
    <col min="9708" max="9723" width="11.42578125" style="46"/>
    <col min="9724" max="9725" width="7.7109375" style="46" customWidth="1"/>
    <col min="9726" max="9726" width="50.7109375" style="46" customWidth="1"/>
    <col min="9727" max="9958" width="11.42578125" style="46"/>
    <col min="9959" max="9960" width="9.85546875" style="46" customWidth="1"/>
    <col min="9961" max="9961" width="34.28515625" style="46" customWidth="1"/>
    <col min="9962" max="9962" width="2.7109375" style="46" customWidth="1"/>
    <col min="9963" max="9963" width="11.42578125" style="46" customWidth="1"/>
    <col min="9964" max="9979" width="11.42578125" style="46"/>
    <col min="9980" max="9981" width="7.7109375" style="46" customWidth="1"/>
    <col min="9982" max="9982" width="50.7109375" style="46" customWidth="1"/>
    <col min="9983" max="10214" width="11.42578125" style="46"/>
    <col min="10215" max="10216" width="9.85546875" style="46" customWidth="1"/>
    <col min="10217" max="10217" width="34.28515625" style="46" customWidth="1"/>
    <col min="10218" max="10218" width="2.7109375" style="46" customWidth="1"/>
    <col min="10219" max="10219" width="11.42578125" style="46" customWidth="1"/>
    <col min="10220" max="10235" width="11.42578125" style="46"/>
    <col min="10236" max="10237" width="7.7109375" style="46" customWidth="1"/>
    <col min="10238" max="10238" width="50.7109375" style="46" customWidth="1"/>
    <col min="10239" max="10470" width="11.42578125" style="46"/>
    <col min="10471" max="10472" width="9.85546875" style="46" customWidth="1"/>
    <col min="10473" max="10473" width="34.28515625" style="46" customWidth="1"/>
    <col min="10474" max="10474" width="2.7109375" style="46" customWidth="1"/>
    <col min="10475" max="10475" width="11.42578125" style="46" customWidth="1"/>
    <col min="10476" max="10491" width="11.42578125" style="46"/>
    <col min="10492" max="10493" width="7.7109375" style="46" customWidth="1"/>
    <col min="10494" max="10494" width="50.7109375" style="46" customWidth="1"/>
    <col min="10495" max="10726" width="11.42578125" style="46"/>
    <col min="10727" max="10728" width="9.85546875" style="46" customWidth="1"/>
    <col min="10729" max="10729" width="34.28515625" style="46" customWidth="1"/>
    <col min="10730" max="10730" width="2.7109375" style="46" customWidth="1"/>
    <col min="10731" max="10731" width="11.42578125" style="46" customWidth="1"/>
    <col min="10732" max="10747" width="11.42578125" style="46"/>
    <col min="10748" max="10749" width="7.7109375" style="46" customWidth="1"/>
    <col min="10750" max="10750" width="50.7109375" style="46" customWidth="1"/>
    <col min="10751" max="10982" width="11.42578125" style="46"/>
    <col min="10983" max="10984" width="9.85546875" style="46" customWidth="1"/>
    <col min="10985" max="10985" width="34.28515625" style="46" customWidth="1"/>
    <col min="10986" max="10986" width="2.7109375" style="46" customWidth="1"/>
    <col min="10987" max="10987" width="11.42578125" style="46" customWidth="1"/>
    <col min="10988" max="11003" width="11.42578125" style="46"/>
    <col min="11004" max="11005" width="7.7109375" style="46" customWidth="1"/>
    <col min="11006" max="11006" width="50.7109375" style="46" customWidth="1"/>
    <col min="11007" max="11238" width="11.42578125" style="46"/>
    <col min="11239" max="11240" width="9.85546875" style="46" customWidth="1"/>
    <col min="11241" max="11241" width="34.28515625" style="46" customWidth="1"/>
    <col min="11242" max="11242" width="2.7109375" style="46" customWidth="1"/>
    <col min="11243" max="11243" width="11.42578125" style="46" customWidth="1"/>
    <col min="11244" max="11259" width="11.42578125" style="46"/>
    <col min="11260" max="11261" width="7.7109375" style="46" customWidth="1"/>
    <col min="11262" max="11262" width="50.7109375" style="46" customWidth="1"/>
    <col min="11263" max="11494" width="11.42578125" style="46"/>
    <col min="11495" max="11496" width="9.85546875" style="46" customWidth="1"/>
    <col min="11497" max="11497" width="34.28515625" style="46" customWidth="1"/>
    <col min="11498" max="11498" width="2.7109375" style="46" customWidth="1"/>
    <col min="11499" max="11499" width="11.42578125" style="46" customWidth="1"/>
    <col min="11500" max="11515" width="11.42578125" style="46"/>
    <col min="11516" max="11517" width="7.7109375" style="46" customWidth="1"/>
    <col min="11518" max="11518" width="50.7109375" style="46" customWidth="1"/>
    <col min="11519" max="11750" width="11.42578125" style="46"/>
    <col min="11751" max="11752" width="9.85546875" style="46" customWidth="1"/>
    <col min="11753" max="11753" width="34.28515625" style="46" customWidth="1"/>
    <col min="11754" max="11754" width="2.7109375" style="46" customWidth="1"/>
    <col min="11755" max="11755" width="11.42578125" style="46" customWidth="1"/>
    <col min="11756" max="11771" width="11.42578125" style="46"/>
    <col min="11772" max="11773" width="7.7109375" style="46" customWidth="1"/>
    <col min="11774" max="11774" width="50.7109375" style="46" customWidth="1"/>
    <col min="11775" max="12006" width="11.42578125" style="46"/>
    <col min="12007" max="12008" width="9.85546875" style="46" customWidth="1"/>
    <col min="12009" max="12009" width="34.28515625" style="46" customWidth="1"/>
    <col min="12010" max="12010" width="2.7109375" style="46" customWidth="1"/>
    <col min="12011" max="12011" width="11.42578125" style="46" customWidth="1"/>
    <col min="12012" max="12027" width="11.42578125" style="46"/>
    <col min="12028" max="12029" width="7.7109375" style="46" customWidth="1"/>
    <col min="12030" max="12030" width="50.7109375" style="46" customWidth="1"/>
    <col min="12031" max="12262" width="11.42578125" style="46"/>
    <col min="12263" max="12264" width="9.85546875" style="46" customWidth="1"/>
    <col min="12265" max="12265" width="34.28515625" style="46" customWidth="1"/>
    <col min="12266" max="12266" width="2.7109375" style="46" customWidth="1"/>
    <col min="12267" max="12267" width="11.42578125" style="46" customWidth="1"/>
    <col min="12268" max="12283" width="11.42578125" style="46"/>
    <col min="12284" max="12285" width="7.7109375" style="46" customWidth="1"/>
    <col min="12286" max="12286" width="50.7109375" style="46" customWidth="1"/>
    <col min="12287" max="12518" width="11.42578125" style="46"/>
    <col min="12519" max="12520" width="9.85546875" style="46" customWidth="1"/>
    <col min="12521" max="12521" width="34.28515625" style="46" customWidth="1"/>
    <col min="12522" max="12522" width="2.7109375" style="46" customWidth="1"/>
    <col min="12523" max="12523" width="11.42578125" style="46" customWidth="1"/>
    <col min="12524" max="12539" width="11.42578125" style="46"/>
    <col min="12540" max="12541" width="7.7109375" style="46" customWidth="1"/>
    <col min="12542" max="12542" width="50.7109375" style="46" customWidth="1"/>
    <col min="12543" max="12774" width="11.42578125" style="46"/>
    <col min="12775" max="12776" width="9.85546875" style="46" customWidth="1"/>
    <col min="12777" max="12777" width="34.28515625" style="46" customWidth="1"/>
    <col min="12778" max="12778" width="2.7109375" style="46" customWidth="1"/>
    <col min="12779" max="12779" width="11.42578125" style="46" customWidth="1"/>
    <col min="12780" max="12795" width="11.42578125" style="46"/>
    <col min="12796" max="12797" width="7.7109375" style="46" customWidth="1"/>
    <col min="12798" max="12798" width="50.7109375" style="46" customWidth="1"/>
    <col min="12799" max="13030" width="11.42578125" style="46"/>
    <col min="13031" max="13032" width="9.85546875" style="46" customWidth="1"/>
    <col min="13033" max="13033" width="34.28515625" style="46" customWidth="1"/>
    <col min="13034" max="13034" width="2.7109375" style="46" customWidth="1"/>
    <col min="13035" max="13035" width="11.42578125" style="46" customWidth="1"/>
    <col min="13036" max="13051" width="11.42578125" style="46"/>
    <col min="13052" max="13053" width="7.7109375" style="46" customWidth="1"/>
    <col min="13054" max="13054" width="50.7109375" style="46" customWidth="1"/>
    <col min="13055" max="13286" width="11.42578125" style="46"/>
    <col min="13287" max="13288" width="9.85546875" style="46" customWidth="1"/>
    <col min="13289" max="13289" width="34.28515625" style="46" customWidth="1"/>
    <col min="13290" max="13290" width="2.7109375" style="46" customWidth="1"/>
    <col min="13291" max="13291" width="11.42578125" style="46" customWidth="1"/>
    <col min="13292" max="13307" width="11.42578125" style="46"/>
    <col min="13308" max="13309" width="7.7109375" style="46" customWidth="1"/>
    <col min="13310" max="13310" width="50.7109375" style="46" customWidth="1"/>
    <col min="13311" max="13542" width="11.42578125" style="46"/>
    <col min="13543" max="13544" width="9.85546875" style="46" customWidth="1"/>
    <col min="13545" max="13545" width="34.28515625" style="46" customWidth="1"/>
    <col min="13546" max="13546" width="2.7109375" style="46" customWidth="1"/>
    <col min="13547" max="13547" width="11.42578125" style="46" customWidth="1"/>
    <col min="13548" max="13563" width="11.42578125" style="46"/>
    <col min="13564" max="13565" width="7.7109375" style="46" customWidth="1"/>
    <col min="13566" max="13566" width="50.7109375" style="46" customWidth="1"/>
    <col min="13567" max="13798" width="11.42578125" style="46"/>
    <col min="13799" max="13800" width="9.85546875" style="46" customWidth="1"/>
    <col min="13801" max="13801" width="34.28515625" style="46" customWidth="1"/>
    <col min="13802" max="13802" width="2.7109375" style="46" customWidth="1"/>
    <col min="13803" max="13803" width="11.42578125" style="46" customWidth="1"/>
    <col min="13804" max="13819" width="11.42578125" style="46"/>
    <col min="13820" max="13821" width="7.7109375" style="46" customWidth="1"/>
    <col min="13822" max="13822" width="50.7109375" style="46" customWidth="1"/>
    <col min="13823" max="14054" width="11.42578125" style="46"/>
    <col min="14055" max="14056" width="9.85546875" style="46" customWidth="1"/>
    <col min="14057" max="14057" width="34.28515625" style="46" customWidth="1"/>
    <col min="14058" max="14058" width="2.7109375" style="46" customWidth="1"/>
    <col min="14059" max="14059" width="11.42578125" style="46" customWidth="1"/>
    <col min="14060" max="14075" width="11.42578125" style="46"/>
    <col min="14076" max="14077" width="7.7109375" style="46" customWidth="1"/>
    <col min="14078" max="14078" width="50.7109375" style="46" customWidth="1"/>
    <col min="14079" max="14310" width="11.42578125" style="46"/>
    <col min="14311" max="14312" width="9.85546875" style="46" customWidth="1"/>
    <col min="14313" max="14313" width="34.28515625" style="46" customWidth="1"/>
    <col min="14314" max="14314" width="2.7109375" style="46" customWidth="1"/>
    <col min="14315" max="14315" width="11.42578125" style="46" customWidth="1"/>
    <col min="14316" max="14331" width="11.42578125" style="46"/>
    <col min="14332" max="14333" width="7.7109375" style="46" customWidth="1"/>
    <col min="14334" max="14334" width="50.7109375" style="46" customWidth="1"/>
    <col min="14335" max="14566" width="11.42578125" style="46"/>
    <col min="14567" max="14568" width="9.85546875" style="46" customWidth="1"/>
    <col min="14569" max="14569" width="34.28515625" style="46" customWidth="1"/>
    <col min="14570" max="14570" width="2.7109375" style="46" customWidth="1"/>
    <col min="14571" max="14571" width="11.42578125" style="46" customWidth="1"/>
    <col min="14572" max="14587" width="11.42578125" style="46"/>
    <col min="14588" max="14589" width="7.7109375" style="46" customWidth="1"/>
    <col min="14590" max="14590" width="50.7109375" style="46" customWidth="1"/>
    <col min="14591" max="14822" width="11.42578125" style="46"/>
    <col min="14823" max="14824" width="9.85546875" style="46" customWidth="1"/>
    <col min="14825" max="14825" width="34.28515625" style="46" customWidth="1"/>
    <col min="14826" max="14826" width="2.7109375" style="46" customWidth="1"/>
    <col min="14827" max="14827" width="11.42578125" style="46" customWidth="1"/>
    <col min="14828" max="14843" width="11.42578125" style="46"/>
    <col min="14844" max="14845" width="7.7109375" style="46" customWidth="1"/>
    <col min="14846" max="14846" width="50.7109375" style="46" customWidth="1"/>
    <col min="14847" max="15078" width="11.42578125" style="46"/>
    <col min="15079" max="15080" width="9.85546875" style="46" customWidth="1"/>
    <col min="15081" max="15081" width="34.28515625" style="46" customWidth="1"/>
    <col min="15082" max="15082" width="2.7109375" style="46" customWidth="1"/>
    <col min="15083" max="15083" width="11.42578125" style="46" customWidth="1"/>
    <col min="15084" max="15099" width="11.42578125" style="46"/>
    <col min="15100" max="15101" width="7.7109375" style="46" customWidth="1"/>
    <col min="15102" max="15102" width="50.7109375" style="46" customWidth="1"/>
    <col min="15103" max="15334" width="11.42578125" style="46"/>
    <col min="15335" max="15336" width="9.85546875" style="46" customWidth="1"/>
    <col min="15337" max="15337" width="34.28515625" style="46" customWidth="1"/>
    <col min="15338" max="15338" width="2.7109375" style="46" customWidth="1"/>
    <col min="15339" max="15339" width="11.42578125" style="46" customWidth="1"/>
    <col min="15340" max="15355" width="11.42578125" style="46"/>
    <col min="15356" max="15357" width="7.7109375" style="46" customWidth="1"/>
    <col min="15358" max="15358" width="50.7109375" style="46" customWidth="1"/>
    <col min="15359" max="15590" width="11.42578125" style="46"/>
    <col min="15591" max="15592" width="9.85546875" style="46" customWidth="1"/>
    <col min="15593" max="15593" width="34.28515625" style="46" customWidth="1"/>
    <col min="15594" max="15594" width="2.7109375" style="46" customWidth="1"/>
    <col min="15595" max="15595" width="11.42578125" style="46" customWidth="1"/>
    <col min="15596" max="15611" width="11.42578125" style="46"/>
    <col min="15612" max="15613" width="7.7109375" style="46" customWidth="1"/>
    <col min="15614" max="15614" width="50.7109375" style="46" customWidth="1"/>
    <col min="15615" max="15846" width="11.42578125" style="46"/>
    <col min="15847" max="15848" width="9.85546875" style="46" customWidth="1"/>
    <col min="15849" max="15849" width="34.28515625" style="46" customWidth="1"/>
    <col min="15850" max="15850" width="2.7109375" style="46" customWidth="1"/>
    <col min="15851" max="15851" width="11.42578125" style="46" customWidth="1"/>
    <col min="15852" max="15867" width="11.42578125" style="46"/>
    <col min="15868" max="15869" width="7.7109375" style="46" customWidth="1"/>
    <col min="15870" max="15870" width="50.7109375" style="46" customWidth="1"/>
    <col min="15871" max="16102" width="11.42578125" style="46"/>
    <col min="16103" max="16104" width="9.85546875" style="46" customWidth="1"/>
    <col min="16105" max="16105" width="34.28515625" style="46" customWidth="1"/>
    <col min="16106" max="16106" width="2.7109375" style="46" customWidth="1"/>
    <col min="16107" max="16107" width="11.42578125" style="46" customWidth="1"/>
    <col min="16108" max="16123" width="11.42578125" style="46"/>
    <col min="16124" max="16125" width="7.7109375" style="46" customWidth="1"/>
    <col min="16126" max="16126" width="50.7109375" style="46" customWidth="1"/>
    <col min="16127" max="16384" width="11.42578125" style="46"/>
  </cols>
  <sheetData>
    <row r="1" spans="1:31" s="5" customFormat="1" ht="15" hidden="1" customHeight="1" x14ac:dyDescent="0.2">
      <c r="A1" s="1" t="str">
        <f>[1]CODES!$B$1083</f>
        <v>World Tourism Organization (2014), Complementary Information dataset [Electronic], UNWTO, Madrid, data updated on 10/09/2014.</v>
      </c>
      <c r="B1" s="1" t="str">
        <f>[1]CODES!B216</f>
        <v>UGANDA</v>
      </c>
      <c r="C1" s="1" t="str">
        <f>[1]CODES!C216</f>
        <v>OUGANDA</v>
      </c>
      <c r="D1" s="1" t="str">
        <f>[1]CODES!D216</f>
        <v>UGANDA</v>
      </c>
      <c r="E1" s="2" t="str">
        <f>[1]CODES!$B$658</f>
        <v>37. Arrivals of non-resident tourists at national borders, by month</v>
      </c>
      <c r="F1" s="2" t="str">
        <f>[1]CODES!$C$658</f>
        <v>37. Arrivées de touristes non résidents aux frontières nationales, par mois</v>
      </c>
      <c r="G1" s="2" t="str">
        <f>[1]CODES!$D$658</f>
        <v>37. Llegadas de turistas no residentes en las fronteras nacionales, por mes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70"/>
      <c r="U1" s="3"/>
      <c r="V1" s="3"/>
      <c r="W1" s="3"/>
      <c r="X1" s="3"/>
      <c r="Y1" s="3"/>
      <c r="Z1" s="3"/>
      <c r="AA1" s="3"/>
      <c r="AB1" s="3"/>
      <c r="AC1" s="3"/>
      <c r="AD1" s="3"/>
      <c r="AE1" s="4" t="s">
        <v>0</v>
      </c>
    </row>
    <row r="2" spans="1:31" s="5" customFormat="1" ht="15.95" hidden="1" customHeight="1" x14ac:dyDescent="0.2">
      <c r="A2" t="str">
        <f>[1]CODES!$B$1077</f>
        <v>Conceptual references and technical notes are available in the Methodological Notes to the Tourism Statistics Database:</v>
      </c>
      <c r="B2" s="1" t="str">
        <f>[1]CODES!$B$1064</f>
        <v>SEE:
►Series with data
►Complete list</v>
      </c>
      <c r="C2" s="1" t="str">
        <f>[1]CODES!$C$1064</f>
        <v>À VOIR:
►Séries avec données
►Liste complète</v>
      </c>
      <c r="D2" s="1" t="str">
        <f>[1]CODES!$D$1064</f>
        <v>VER:
►Series con datos
►Lista completa</v>
      </c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9"/>
      <c r="AC2" s="9"/>
      <c r="AD2" s="9"/>
      <c r="AE2" s="10" t="str">
        <f>[1]CODES!J216</f>
        <v>IN</v>
      </c>
    </row>
    <row r="3" spans="1:31" s="5" customFormat="1" ht="15.95" hidden="1" customHeight="1" x14ac:dyDescent="0.2">
      <c r="A3" s="11" t="str">
        <f>[1]CODES!$B$1078</f>
        <v>http://statistics.unwto.org/news/2016-02-22/methodological-notes-tourism-statistics-database-2016-edition</v>
      </c>
      <c r="B3" s="1" t="str">
        <f>[1]CODES!$B$1065</f>
        <v>DATA</v>
      </c>
      <c r="C3" s="1" t="str">
        <f>[1]CODES!$C$1065</f>
        <v>DONNÉES</v>
      </c>
      <c r="D3" s="1" t="str">
        <f>[1]CODES!$D$1065</f>
        <v>DATOS</v>
      </c>
      <c r="E3" s="1" t="str">
        <f>[1]CODES!$B$1066</f>
        <v>NO DATA</v>
      </c>
      <c r="F3" s="1" t="str">
        <f>[1]CODES!$C$1066</f>
        <v>SANS DONNÉE</v>
      </c>
      <c r="G3" s="1" t="str">
        <f>[1]CODES!$D$1066</f>
        <v>SIN DATOS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9"/>
      <c r="AC3" s="9"/>
      <c r="AD3" s="9"/>
      <c r="AE3" s="10">
        <f>IF(OR(AE1&lt;&gt;"CORREO",AE2="IN"),1,IF(AE2="FR",2,3))</f>
        <v>1</v>
      </c>
    </row>
    <row r="4" spans="1:31" s="18" customFormat="1" ht="29.25" customHeight="1" x14ac:dyDescent="0.2">
      <c r="A4" s="12">
        <v>800</v>
      </c>
      <c r="B4" s="13" t="str">
        <f>IF($AE$3=1,$B$1,IF($AE$3=2,$C$1,$D$1))</f>
        <v>UGANDA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7"/>
    </row>
    <row r="5" spans="1:31" s="26" customFormat="1" ht="35.1" customHeight="1" thickBot="1" x14ac:dyDescent="0.25">
      <c r="A5" s="19">
        <v>210</v>
      </c>
      <c r="B5" s="20" t="str">
        <f>IF($AE$3=1,$E$1,IF($AE$3=2,$F$1,$G$1))</f>
        <v>37. Arrivals of non-resident tourists at national borders, by month</v>
      </c>
      <c r="C5" s="21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W5" s="24"/>
      <c r="X5" s="24"/>
      <c r="Y5" s="24"/>
      <c r="Z5" s="23"/>
      <c r="AA5" s="23"/>
      <c r="AB5" s="25"/>
      <c r="AC5" s="25"/>
      <c r="AD5" s="25"/>
      <c r="AE5" s="17"/>
    </row>
    <row r="6" spans="1:31" s="32" customFormat="1" ht="50.1" customHeight="1" thickTop="1" thickBot="1" x14ac:dyDescent="0.3">
      <c r="A6" s="28" t="s">
        <v>1</v>
      </c>
      <c r="B6" s="29"/>
      <c r="C6" s="29" t="s">
        <v>2</v>
      </c>
      <c r="D6" s="29">
        <v>1995</v>
      </c>
      <c r="E6" s="29">
        <f t="shared" ref="E6:V6" si="0">D6+1</f>
        <v>1996</v>
      </c>
      <c r="F6" s="29">
        <f t="shared" si="0"/>
        <v>1997</v>
      </c>
      <c r="G6" s="29">
        <f t="shared" si="0"/>
        <v>1998</v>
      </c>
      <c r="H6" s="29">
        <f t="shared" si="0"/>
        <v>1999</v>
      </c>
      <c r="I6" s="29">
        <f t="shared" si="0"/>
        <v>2000</v>
      </c>
      <c r="J6" s="29">
        <f t="shared" si="0"/>
        <v>2001</v>
      </c>
      <c r="K6" s="29">
        <f t="shared" si="0"/>
        <v>2002</v>
      </c>
      <c r="L6" s="29">
        <f t="shared" si="0"/>
        <v>2003</v>
      </c>
      <c r="M6" s="29">
        <f t="shared" si="0"/>
        <v>2004</v>
      </c>
      <c r="N6" s="29">
        <f t="shared" si="0"/>
        <v>2005</v>
      </c>
      <c r="O6" s="29">
        <f t="shared" si="0"/>
        <v>2006</v>
      </c>
      <c r="P6" s="29">
        <f t="shared" si="0"/>
        <v>2007</v>
      </c>
      <c r="Q6" s="29">
        <f t="shared" si="0"/>
        <v>2008</v>
      </c>
      <c r="R6" s="29">
        <f t="shared" si="0"/>
        <v>2009</v>
      </c>
      <c r="S6" s="29">
        <f t="shared" si="0"/>
        <v>2010</v>
      </c>
      <c r="T6" s="29">
        <f t="shared" si="0"/>
        <v>2011</v>
      </c>
      <c r="U6" s="29">
        <f t="shared" si="0"/>
        <v>2012</v>
      </c>
      <c r="V6" s="29">
        <f t="shared" si="0"/>
        <v>2013</v>
      </c>
      <c r="W6" s="29">
        <f>V6+1</f>
        <v>2014</v>
      </c>
      <c r="X6" s="29">
        <f>W6+1</f>
        <v>2015</v>
      </c>
      <c r="Y6" s="29">
        <f>X6+1</f>
        <v>2016</v>
      </c>
      <c r="Z6" s="30" t="str">
        <f>[1]CODES!$B$1067&amp;" "&amp;Y6</f>
        <v>Market
share 2016</v>
      </c>
      <c r="AA6" s="30" t="str">
        <f>[1]CODES!$B$1068&amp;" "&amp;
Y6&amp;"-"&amp;X6</f>
        <v>% Change 2016-2015</v>
      </c>
      <c r="AB6" s="30" t="s">
        <v>3</v>
      </c>
      <c r="AC6" s="30" t="s">
        <v>3</v>
      </c>
      <c r="AD6" s="30" t="s">
        <v>4</v>
      </c>
      <c r="AE6" s="31" t="str">
        <f>IF($AE$3=1,$B$2,IF($AE$3=2,$C$2,$D$2))</f>
        <v>SEE:
►Series with data
►Complete list</v>
      </c>
    </row>
    <row r="7" spans="1:31" s="32" customFormat="1" ht="3" customHeight="1" thickTop="1" thickBot="1" x14ac:dyDescent="0.3">
      <c r="A7" s="33"/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  <c r="AA7" s="36"/>
      <c r="AB7" s="36"/>
      <c r="AC7" s="36"/>
      <c r="AD7" s="36"/>
      <c r="AE7" s="37" t="str">
        <f>AE8</f>
        <v>DATA</v>
      </c>
    </row>
    <row r="8" spans="1:31" ht="16.5" thickTop="1" thickBot="1" x14ac:dyDescent="0.25">
      <c r="A8" s="38" t="str">
        <f>[1]CODES!$A541</f>
        <v>06</v>
      </c>
      <c r="B8" s="39" t="str">
        <f>IF($AE$3=1,[1]CODES!$B541,IF($AE$3=2,[1]CODES!$C541,[1]CODES!$D541))</f>
        <v>TOTAL</v>
      </c>
      <c r="C8" s="40" t="str">
        <f t="shared" ref="C8:C28" si="1">IF(AB8="","","(*)")</f>
        <v/>
      </c>
      <c r="D8" s="41">
        <f t="shared" ref="D8:Y8" si="2">SUM(D9,D14,D19,D24)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205287</v>
      </c>
      <c r="K8" s="41">
        <f t="shared" si="2"/>
        <v>254212</v>
      </c>
      <c r="L8" s="41">
        <f t="shared" si="2"/>
        <v>304656</v>
      </c>
      <c r="M8" s="41">
        <f t="shared" si="2"/>
        <v>512379</v>
      </c>
      <c r="N8" s="41">
        <f t="shared" si="2"/>
        <v>467728</v>
      </c>
      <c r="O8" s="41">
        <f t="shared" si="2"/>
        <v>538586</v>
      </c>
      <c r="P8" s="41">
        <f t="shared" si="2"/>
        <v>642000</v>
      </c>
      <c r="Q8" s="41">
        <f t="shared" si="2"/>
        <v>844000</v>
      </c>
      <c r="R8" s="41">
        <f t="shared" si="2"/>
        <v>807000</v>
      </c>
      <c r="S8" s="41">
        <f t="shared" si="2"/>
        <v>945899</v>
      </c>
      <c r="T8" s="41">
        <f t="shared" si="2"/>
        <v>1151356</v>
      </c>
      <c r="U8" s="41">
        <f t="shared" si="2"/>
        <v>1196765</v>
      </c>
      <c r="V8" s="41">
        <f t="shared" si="2"/>
        <v>1206334</v>
      </c>
      <c r="W8" s="41">
        <f t="shared" si="2"/>
        <v>1266046</v>
      </c>
      <c r="X8" s="41">
        <f t="shared" si="2"/>
        <v>1302802</v>
      </c>
      <c r="Y8" s="41">
        <f t="shared" si="2"/>
        <v>0</v>
      </c>
      <c r="Z8" s="42" t="str">
        <f t="shared" ref="Z8:Z28" si="3">IF(N(Y8)=0,"",Y8/Y$8*100)</f>
        <v/>
      </c>
      <c r="AA8" s="42" t="str">
        <f t="shared" ref="AA8:AA28" si="4">IF(OR(N(Y8)=0,N(X8)=0),"",Y8/X8*100-100)</f>
        <v/>
      </c>
      <c r="AB8" s="43"/>
      <c r="AC8" s="43"/>
      <c r="AD8" s="44"/>
      <c r="AE8" s="45" t="str">
        <f t="shared" ref="AE8:AE28" si="5">IF(MAX(U8:Y8)&gt;0,IF(AE$3=1,$B$3,IF(AE$3=2,$C$3,$D$3)),IF(AE$3=1,$E$3,IF(AE$3=2,$F$3,$G$3)))</f>
        <v>DATA</v>
      </c>
    </row>
    <row r="9" spans="1:31" ht="16.5" thickTop="1" thickBot="1" x14ac:dyDescent="0.25">
      <c r="A9" s="38" t="str">
        <f>[1]CODES!$A542</f>
        <v>061</v>
      </c>
      <c r="B9" s="39" t="str">
        <f>IF($AE$3=1,[1]CODES!$B542,IF($AE$3=2,[1]CODES!$C542,[1]CODES!$D542))</f>
        <v>1st QUARTER</v>
      </c>
      <c r="C9" s="40" t="str">
        <f t="shared" si="1"/>
        <v/>
      </c>
      <c r="D9" s="47">
        <f t="shared" ref="D9:Y9" si="6">MAX(SUM(D10:D12),D13)</f>
        <v>0</v>
      </c>
      <c r="E9" s="47">
        <f t="shared" si="6"/>
        <v>0</v>
      </c>
      <c r="F9" s="47">
        <f t="shared" si="6"/>
        <v>0</v>
      </c>
      <c r="G9" s="47">
        <f t="shared" si="6"/>
        <v>0</v>
      </c>
      <c r="H9" s="47">
        <f t="shared" si="6"/>
        <v>0</v>
      </c>
      <c r="I9" s="47">
        <f t="shared" si="6"/>
        <v>0</v>
      </c>
      <c r="J9" s="47">
        <f t="shared" si="6"/>
        <v>44682</v>
      </c>
      <c r="K9" s="47">
        <f t="shared" si="6"/>
        <v>56956</v>
      </c>
      <c r="L9" s="47">
        <f t="shared" si="6"/>
        <v>69325</v>
      </c>
      <c r="M9" s="47">
        <f t="shared" si="6"/>
        <v>136228</v>
      </c>
      <c r="N9" s="47">
        <f t="shared" si="6"/>
        <v>119696</v>
      </c>
      <c r="O9" s="47">
        <f t="shared" si="6"/>
        <v>106813</v>
      </c>
      <c r="P9" s="47">
        <f t="shared" si="6"/>
        <v>144000</v>
      </c>
      <c r="Q9" s="47">
        <f t="shared" si="6"/>
        <v>181000</v>
      </c>
      <c r="R9" s="47">
        <f t="shared" si="6"/>
        <v>192000</v>
      </c>
      <c r="S9" s="47">
        <f t="shared" si="6"/>
        <v>227222</v>
      </c>
      <c r="T9" s="47">
        <f t="shared" si="6"/>
        <v>274799</v>
      </c>
      <c r="U9" s="47">
        <f t="shared" si="6"/>
        <v>302246</v>
      </c>
      <c r="V9" s="48">
        <f t="shared" si="6"/>
        <v>277353</v>
      </c>
      <c r="W9" s="48">
        <f t="shared" si="6"/>
        <v>303298</v>
      </c>
      <c r="X9" s="48">
        <f t="shared" si="6"/>
        <v>323782</v>
      </c>
      <c r="Y9" s="48">
        <f t="shared" si="6"/>
        <v>0</v>
      </c>
      <c r="Z9" s="49" t="str">
        <f t="shared" si="3"/>
        <v/>
      </c>
      <c r="AA9" s="49" t="str">
        <f t="shared" si="4"/>
        <v/>
      </c>
      <c r="AB9" s="50"/>
      <c r="AC9" s="51"/>
      <c r="AD9" s="51"/>
      <c r="AE9" s="45" t="str">
        <f t="shared" si="5"/>
        <v>DATA</v>
      </c>
    </row>
    <row r="10" spans="1:31" ht="15.75" thickTop="1" thickBot="1" x14ac:dyDescent="0.25">
      <c r="A10" s="52" t="str">
        <f>[1]CODES!$A543</f>
        <v>0610001</v>
      </c>
      <c r="B10" s="53" t="str">
        <f>IF($AE$3=1,[1]CODES!$B543,IF($AE$3=2,[1]CODES!$C543,[1]CODES!$D543))</f>
        <v>January</v>
      </c>
      <c r="C10" s="54" t="str">
        <f t="shared" si="1"/>
        <v/>
      </c>
      <c r="D10" s="55"/>
      <c r="E10" s="55"/>
      <c r="F10" s="55"/>
      <c r="G10" s="55"/>
      <c r="H10" s="55"/>
      <c r="I10" s="55"/>
      <c r="J10" s="55">
        <v>14843</v>
      </c>
      <c r="K10" s="55">
        <v>20437</v>
      </c>
      <c r="L10" s="55">
        <v>23000</v>
      </c>
      <c r="M10" s="55">
        <v>45406</v>
      </c>
      <c r="N10" s="55">
        <v>38140</v>
      </c>
      <c r="O10" s="55">
        <v>29433</v>
      </c>
      <c r="P10" s="55">
        <v>45000</v>
      </c>
      <c r="Q10" s="55">
        <v>55000</v>
      </c>
      <c r="R10" s="55">
        <v>67000</v>
      </c>
      <c r="S10" s="55">
        <v>74282</v>
      </c>
      <c r="T10" s="55">
        <v>100623</v>
      </c>
      <c r="U10" s="55">
        <v>104452</v>
      </c>
      <c r="V10" s="55">
        <v>98662</v>
      </c>
      <c r="W10" s="55">
        <v>104766</v>
      </c>
      <c r="X10" s="55">
        <v>110205</v>
      </c>
      <c r="Y10" s="55"/>
      <c r="Z10" s="49" t="str">
        <f t="shared" si="3"/>
        <v/>
      </c>
      <c r="AA10" s="49" t="str">
        <f t="shared" si="4"/>
        <v/>
      </c>
      <c r="AB10" s="51"/>
      <c r="AC10" s="51"/>
      <c r="AD10" s="51"/>
      <c r="AE10" s="45" t="str">
        <f t="shared" si="5"/>
        <v>DATA</v>
      </c>
    </row>
    <row r="11" spans="1:31" ht="15.75" thickTop="1" thickBot="1" x14ac:dyDescent="0.25">
      <c r="A11" s="52" t="str">
        <f>[1]CODES!$A544</f>
        <v>0610002</v>
      </c>
      <c r="B11" s="53" t="str">
        <f>IF($AE$3=1,[1]CODES!$B544,IF($AE$3=2,[1]CODES!$C544,[1]CODES!$D544))</f>
        <v>February</v>
      </c>
      <c r="C11" s="54" t="str">
        <f t="shared" si="1"/>
        <v/>
      </c>
      <c r="D11" s="55"/>
      <c r="E11" s="55"/>
      <c r="F11" s="55"/>
      <c r="G11" s="55"/>
      <c r="H11" s="55"/>
      <c r="I11" s="55"/>
      <c r="J11" s="55">
        <v>14790</v>
      </c>
      <c r="K11" s="55">
        <v>17757</v>
      </c>
      <c r="L11" s="55">
        <v>23569</v>
      </c>
      <c r="M11" s="55">
        <v>43059</v>
      </c>
      <c r="N11" s="55">
        <v>36140</v>
      </c>
      <c r="O11" s="55">
        <v>35194</v>
      </c>
      <c r="P11" s="55">
        <v>47000</v>
      </c>
      <c r="Q11" s="55">
        <v>65000</v>
      </c>
      <c r="R11" s="55">
        <v>65000</v>
      </c>
      <c r="S11" s="55">
        <v>73681</v>
      </c>
      <c r="T11" s="55">
        <v>86487</v>
      </c>
      <c r="U11" s="55">
        <v>96913</v>
      </c>
      <c r="V11" s="55">
        <v>93535</v>
      </c>
      <c r="W11" s="55">
        <v>112565</v>
      </c>
      <c r="X11" s="55">
        <v>103821</v>
      </c>
      <c r="Y11" s="55"/>
      <c r="Z11" s="49" t="str">
        <f t="shared" si="3"/>
        <v/>
      </c>
      <c r="AA11" s="49" t="str">
        <f t="shared" si="4"/>
        <v/>
      </c>
      <c r="AB11" s="51"/>
      <c r="AC11" s="51"/>
      <c r="AD11" s="51"/>
      <c r="AE11" s="45" t="str">
        <f t="shared" si="5"/>
        <v>DATA</v>
      </c>
    </row>
    <row r="12" spans="1:31" ht="15.75" thickTop="1" thickBot="1" x14ac:dyDescent="0.25">
      <c r="A12" s="52" t="str">
        <f>[1]CODES!$A545</f>
        <v>0610003</v>
      </c>
      <c r="B12" s="53" t="str">
        <f>IF($AE$3=1,[1]CODES!$B545,IF($AE$3=2,[1]CODES!$C545,[1]CODES!$D545))</f>
        <v>March</v>
      </c>
      <c r="C12" s="54" t="str">
        <f t="shared" si="1"/>
        <v/>
      </c>
      <c r="D12" s="55"/>
      <c r="E12" s="55"/>
      <c r="F12" s="55"/>
      <c r="G12" s="55"/>
      <c r="H12" s="55"/>
      <c r="I12" s="55"/>
      <c r="J12" s="55">
        <v>15049</v>
      </c>
      <c r="K12" s="55">
        <v>18762</v>
      </c>
      <c r="L12" s="55">
        <v>22756</v>
      </c>
      <c r="M12" s="55">
        <v>47763</v>
      </c>
      <c r="N12" s="55">
        <v>45416</v>
      </c>
      <c r="O12" s="55">
        <v>42186</v>
      </c>
      <c r="P12" s="55">
        <v>52000</v>
      </c>
      <c r="Q12" s="55">
        <v>61000</v>
      </c>
      <c r="R12" s="55">
        <v>60000</v>
      </c>
      <c r="S12" s="55">
        <v>79259</v>
      </c>
      <c r="T12" s="55">
        <v>87689</v>
      </c>
      <c r="U12" s="55">
        <v>100881</v>
      </c>
      <c r="V12" s="55">
        <v>85156</v>
      </c>
      <c r="W12" s="55">
        <v>85967</v>
      </c>
      <c r="X12" s="55">
        <v>109756</v>
      </c>
      <c r="Y12" s="55"/>
      <c r="Z12" s="49" t="str">
        <f t="shared" si="3"/>
        <v/>
      </c>
      <c r="AA12" s="49" t="str">
        <f t="shared" si="4"/>
        <v/>
      </c>
      <c r="AB12" s="51"/>
      <c r="AC12" s="51"/>
      <c r="AD12" s="51"/>
      <c r="AE12" s="45" t="str">
        <f t="shared" si="5"/>
        <v>DATA</v>
      </c>
    </row>
    <row r="13" spans="1:31" ht="15.75" hidden="1" thickTop="1" thickBot="1" x14ac:dyDescent="0.25">
      <c r="A13" s="52" t="str">
        <f>[1]CODES!$A546</f>
        <v>0610004</v>
      </c>
      <c r="B13" s="53" t="str">
        <f>IF($AE$3=1,[1]CODES!$B546,IF($AE$3=2,[1]CODES!$C546,[1]CODES!$D546))</f>
        <v>January-March</v>
      </c>
      <c r="C13" s="54" t="str">
        <f t="shared" si="1"/>
        <v/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49" t="str">
        <f t="shared" si="3"/>
        <v/>
      </c>
      <c r="AA13" s="49" t="str">
        <f t="shared" si="4"/>
        <v/>
      </c>
      <c r="AB13" s="51"/>
      <c r="AC13" s="51"/>
      <c r="AD13" s="51"/>
      <c r="AE13" s="45" t="str">
        <f t="shared" si="5"/>
        <v>NO DATA</v>
      </c>
    </row>
    <row r="14" spans="1:31" ht="16.5" thickTop="1" thickBot="1" x14ac:dyDescent="0.25">
      <c r="A14" s="38" t="str">
        <f>[1]CODES!$A547</f>
        <v>062</v>
      </c>
      <c r="B14" s="39" t="str">
        <f>IF($AE$3=1,[1]CODES!$B547,IF($AE$3=2,[1]CODES!$C547,[1]CODES!$D547))</f>
        <v>2nd QUARTER</v>
      </c>
      <c r="C14" s="40" t="str">
        <f t="shared" si="1"/>
        <v/>
      </c>
      <c r="D14" s="48">
        <f t="shared" ref="D14:Y14" si="7">MAX(SUM(D15:D17),D18)</f>
        <v>0</v>
      </c>
      <c r="E14" s="48">
        <f t="shared" si="7"/>
        <v>0</v>
      </c>
      <c r="F14" s="48">
        <f t="shared" si="7"/>
        <v>0</v>
      </c>
      <c r="G14" s="48">
        <f t="shared" si="7"/>
        <v>0</v>
      </c>
      <c r="H14" s="48">
        <f t="shared" si="7"/>
        <v>0</v>
      </c>
      <c r="I14" s="48">
        <f t="shared" si="7"/>
        <v>0</v>
      </c>
      <c r="J14" s="48">
        <f t="shared" si="7"/>
        <v>59406</v>
      </c>
      <c r="K14" s="48">
        <f t="shared" si="7"/>
        <v>59125</v>
      </c>
      <c r="L14" s="48">
        <f t="shared" si="7"/>
        <v>60712</v>
      </c>
      <c r="M14" s="48">
        <f t="shared" si="7"/>
        <v>131274</v>
      </c>
      <c r="N14" s="48">
        <f t="shared" si="7"/>
        <v>122464</v>
      </c>
      <c r="O14" s="48">
        <f t="shared" si="7"/>
        <v>131593</v>
      </c>
      <c r="P14" s="48">
        <f t="shared" si="7"/>
        <v>150000</v>
      </c>
      <c r="Q14" s="48">
        <f t="shared" si="7"/>
        <v>185000</v>
      </c>
      <c r="R14" s="48">
        <f t="shared" si="7"/>
        <v>204000</v>
      </c>
      <c r="S14" s="48">
        <f t="shared" si="7"/>
        <v>227563</v>
      </c>
      <c r="T14" s="48">
        <f t="shared" si="7"/>
        <v>296017</v>
      </c>
      <c r="U14" s="48">
        <f t="shared" si="7"/>
        <v>298292</v>
      </c>
      <c r="V14" s="48">
        <f t="shared" si="7"/>
        <v>299263</v>
      </c>
      <c r="W14" s="48">
        <f t="shared" si="7"/>
        <v>307044</v>
      </c>
      <c r="X14" s="48">
        <f t="shared" si="7"/>
        <v>316161</v>
      </c>
      <c r="Y14" s="48">
        <f t="shared" si="7"/>
        <v>0</v>
      </c>
      <c r="Z14" s="49" t="str">
        <f t="shared" si="3"/>
        <v/>
      </c>
      <c r="AA14" s="49" t="str">
        <f t="shared" si="4"/>
        <v/>
      </c>
      <c r="AB14" s="50"/>
      <c r="AC14" s="51"/>
      <c r="AD14" s="51"/>
      <c r="AE14" s="45" t="str">
        <f t="shared" si="5"/>
        <v>DATA</v>
      </c>
    </row>
    <row r="15" spans="1:31" ht="15.75" thickTop="1" thickBot="1" x14ac:dyDescent="0.25">
      <c r="A15" s="52" t="str">
        <f>[1]CODES!$A548</f>
        <v>0620001</v>
      </c>
      <c r="B15" s="53" t="str">
        <f>IF($AE$3=1,[1]CODES!$B548,IF($AE$3=2,[1]CODES!$C548,[1]CODES!$D548))</f>
        <v>April</v>
      </c>
      <c r="C15" s="54" t="str">
        <f t="shared" si="1"/>
        <v/>
      </c>
      <c r="D15" s="55"/>
      <c r="E15" s="55"/>
      <c r="F15" s="55"/>
      <c r="G15" s="55"/>
      <c r="H15" s="55"/>
      <c r="I15" s="55"/>
      <c r="J15" s="55">
        <v>18334</v>
      </c>
      <c r="K15" s="55">
        <v>17514</v>
      </c>
      <c r="L15" s="55">
        <v>22190</v>
      </c>
      <c r="M15" s="55">
        <v>46126</v>
      </c>
      <c r="N15" s="55">
        <v>41736</v>
      </c>
      <c r="O15" s="55">
        <v>41521</v>
      </c>
      <c r="P15" s="55">
        <v>55000</v>
      </c>
      <c r="Q15" s="55">
        <v>54000</v>
      </c>
      <c r="R15" s="55">
        <v>70000</v>
      </c>
      <c r="S15" s="55">
        <v>84891</v>
      </c>
      <c r="T15" s="55">
        <v>100967</v>
      </c>
      <c r="U15" s="55">
        <v>92096</v>
      </c>
      <c r="V15" s="55">
        <v>96781</v>
      </c>
      <c r="W15" s="55">
        <v>103293</v>
      </c>
      <c r="X15" s="55">
        <v>99703</v>
      </c>
      <c r="Y15" s="55"/>
      <c r="Z15" s="49" t="str">
        <f t="shared" si="3"/>
        <v/>
      </c>
      <c r="AA15" s="49" t="str">
        <f t="shared" si="4"/>
        <v/>
      </c>
      <c r="AB15" s="51"/>
      <c r="AC15" s="51"/>
      <c r="AD15" s="51"/>
      <c r="AE15" s="45" t="str">
        <f t="shared" si="5"/>
        <v>DATA</v>
      </c>
    </row>
    <row r="16" spans="1:31" ht="15.75" thickTop="1" thickBot="1" x14ac:dyDescent="0.25">
      <c r="A16" s="52" t="str">
        <f>[1]CODES!$A549</f>
        <v>0620002</v>
      </c>
      <c r="B16" s="53" t="str">
        <f>IF($AE$3=1,[1]CODES!$B549,IF($AE$3=2,[1]CODES!$C549,[1]CODES!$D549))</f>
        <v>May</v>
      </c>
      <c r="C16" s="54" t="str">
        <f t="shared" si="1"/>
        <v/>
      </c>
      <c r="D16" s="55"/>
      <c r="E16" s="55"/>
      <c r="F16" s="55"/>
      <c r="G16" s="55"/>
      <c r="H16" s="55"/>
      <c r="I16" s="55"/>
      <c r="J16" s="55">
        <v>21486</v>
      </c>
      <c r="K16" s="55">
        <v>21533</v>
      </c>
      <c r="L16" s="55">
        <v>15599</v>
      </c>
      <c r="M16" s="55">
        <v>49857</v>
      </c>
      <c r="N16" s="55">
        <v>46986</v>
      </c>
      <c r="O16" s="55">
        <v>42540</v>
      </c>
      <c r="P16" s="55">
        <v>47000</v>
      </c>
      <c r="Q16" s="55">
        <v>62000</v>
      </c>
      <c r="R16" s="55">
        <v>73000</v>
      </c>
      <c r="S16" s="55">
        <v>81042</v>
      </c>
      <c r="T16" s="55">
        <v>98798</v>
      </c>
      <c r="U16" s="55">
        <v>103015</v>
      </c>
      <c r="V16" s="55">
        <v>95456</v>
      </c>
      <c r="W16" s="55">
        <v>105403</v>
      </c>
      <c r="X16" s="55">
        <v>111381</v>
      </c>
      <c r="Y16" s="55"/>
      <c r="Z16" s="49" t="str">
        <f t="shared" si="3"/>
        <v/>
      </c>
      <c r="AA16" s="49" t="str">
        <f t="shared" si="4"/>
        <v/>
      </c>
      <c r="AB16" s="51"/>
      <c r="AC16" s="51"/>
      <c r="AD16" s="51"/>
      <c r="AE16" s="45" t="str">
        <f t="shared" si="5"/>
        <v>DATA</v>
      </c>
    </row>
    <row r="17" spans="1:31" ht="15.75" thickTop="1" thickBot="1" x14ac:dyDescent="0.25">
      <c r="A17" s="52" t="str">
        <f>[1]CODES!$A550</f>
        <v>0620003</v>
      </c>
      <c r="B17" s="53" t="str">
        <f>IF($AE$3=1,[1]CODES!$B550,IF($AE$3=2,[1]CODES!$C550,[1]CODES!$D550))</f>
        <v>June</v>
      </c>
      <c r="C17" s="54" t="str">
        <f t="shared" si="1"/>
        <v/>
      </c>
      <c r="D17" s="55"/>
      <c r="E17" s="55"/>
      <c r="F17" s="55"/>
      <c r="G17" s="55"/>
      <c r="H17" s="55"/>
      <c r="I17" s="55"/>
      <c r="J17" s="55">
        <v>19586</v>
      </c>
      <c r="K17" s="55">
        <v>20078</v>
      </c>
      <c r="L17" s="55">
        <v>22923</v>
      </c>
      <c r="M17" s="55">
        <v>35291</v>
      </c>
      <c r="N17" s="55">
        <v>33742</v>
      </c>
      <c r="O17" s="55">
        <v>47532</v>
      </c>
      <c r="P17" s="55">
        <v>48000</v>
      </c>
      <c r="Q17" s="55">
        <v>69000</v>
      </c>
      <c r="R17" s="55">
        <v>61000</v>
      </c>
      <c r="S17" s="55">
        <v>61630</v>
      </c>
      <c r="T17" s="55">
        <v>96252</v>
      </c>
      <c r="U17" s="55">
        <v>103181</v>
      </c>
      <c r="V17" s="55">
        <v>107026</v>
      </c>
      <c r="W17" s="55">
        <v>98348</v>
      </c>
      <c r="X17" s="55">
        <v>105077</v>
      </c>
      <c r="Y17" s="55"/>
      <c r="Z17" s="49" t="str">
        <f t="shared" si="3"/>
        <v/>
      </c>
      <c r="AA17" s="49" t="str">
        <f t="shared" si="4"/>
        <v/>
      </c>
      <c r="AB17" s="51"/>
      <c r="AC17" s="51"/>
      <c r="AD17" s="51"/>
      <c r="AE17" s="45" t="str">
        <f t="shared" si="5"/>
        <v>DATA</v>
      </c>
    </row>
    <row r="18" spans="1:31" ht="15.75" hidden="1" thickTop="1" thickBot="1" x14ac:dyDescent="0.25">
      <c r="A18" s="52" t="str">
        <f>[1]CODES!$A551</f>
        <v>0620004</v>
      </c>
      <c r="B18" s="53" t="str">
        <f>IF($AE$3=1,[1]CODES!$B551,IF($AE$3=2,[1]CODES!$C551,[1]CODES!$D551))</f>
        <v>April-June</v>
      </c>
      <c r="C18" s="54" t="str">
        <f t="shared" si="1"/>
        <v/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49" t="str">
        <f t="shared" si="3"/>
        <v/>
      </c>
      <c r="AA18" s="49" t="str">
        <f t="shared" si="4"/>
        <v/>
      </c>
      <c r="AB18" s="51"/>
      <c r="AC18" s="51"/>
      <c r="AD18" s="51"/>
      <c r="AE18" s="45" t="str">
        <f t="shared" si="5"/>
        <v>NO DATA</v>
      </c>
    </row>
    <row r="19" spans="1:31" ht="16.5" thickTop="1" thickBot="1" x14ac:dyDescent="0.25">
      <c r="A19" s="38" t="str">
        <f>[1]CODES!$A552</f>
        <v>063</v>
      </c>
      <c r="B19" s="39" t="str">
        <f>IF($AE$3=1,[1]CODES!$B552,IF($AE$3=2,[1]CODES!$C552,[1]CODES!$D552))</f>
        <v>3rd QUARTER</v>
      </c>
      <c r="C19" s="40" t="str">
        <f t="shared" si="1"/>
        <v/>
      </c>
      <c r="D19" s="48">
        <f t="shared" ref="D19:Y19" si="8">MAX(SUM(D20:D22),D23)</f>
        <v>0</v>
      </c>
      <c r="E19" s="48">
        <f t="shared" si="8"/>
        <v>0</v>
      </c>
      <c r="F19" s="48">
        <f t="shared" si="8"/>
        <v>0</v>
      </c>
      <c r="G19" s="48">
        <f t="shared" si="8"/>
        <v>0</v>
      </c>
      <c r="H19" s="48">
        <f t="shared" si="8"/>
        <v>0</v>
      </c>
      <c r="I19" s="48">
        <f t="shared" si="8"/>
        <v>0</v>
      </c>
      <c r="J19" s="48">
        <f t="shared" si="8"/>
        <v>52332</v>
      </c>
      <c r="K19" s="48">
        <f t="shared" si="8"/>
        <v>73180</v>
      </c>
      <c r="L19" s="48">
        <f t="shared" si="8"/>
        <v>82573</v>
      </c>
      <c r="M19" s="48">
        <f t="shared" si="8"/>
        <v>117013</v>
      </c>
      <c r="N19" s="48">
        <f t="shared" si="8"/>
        <v>122469</v>
      </c>
      <c r="O19" s="48">
        <f t="shared" si="8"/>
        <v>151219</v>
      </c>
      <c r="P19" s="48">
        <f t="shared" si="8"/>
        <v>197000</v>
      </c>
      <c r="Q19" s="48">
        <f t="shared" si="8"/>
        <v>261000</v>
      </c>
      <c r="R19" s="48">
        <f t="shared" si="8"/>
        <v>221000</v>
      </c>
      <c r="S19" s="48">
        <f t="shared" si="8"/>
        <v>249712</v>
      </c>
      <c r="T19" s="48">
        <f t="shared" si="8"/>
        <v>286644</v>
      </c>
      <c r="U19" s="48">
        <f t="shared" si="8"/>
        <v>323585</v>
      </c>
      <c r="V19" s="48">
        <f t="shared" si="8"/>
        <v>324594</v>
      </c>
      <c r="W19" s="48">
        <f t="shared" si="8"/>
        <v>338563</v>
      </c>
      <c r="X19" s="48">
        <f t="shared" si="8"/>
        <v>337138</v>
      </c>
      <c r="Y19" s="48">
        <f t="shared" si="8"/>
        <v>0</v>
      </c>
      <c r="Z19" s="49" t="str">
        <f t="shared" si="3"/>
        <v/>
      </c>
      <c r="AA19" s="49" t="str">
        <f t="shared" si="4"/>
        <v/>
      </c>
      <c r="AB19" s="50"/>
      <c r="AC19" s="51"/>
      <c r="AD19" s="51"/>
      <c r="AE19" s="45" t="str">
        <f t="shared" si="5"/>
        <v>DATA</v>
      </c>
    </row>
    <row r="20" spans="1:31" ht="15.75" thickTop="1" thickBot="1" x14ac:dyDescent="0.25">
      <c r="A20" s="52" t="str">
        <f>[1]CODES!$A553</f>
        <v>0630001</v>
      </c>
      <c r="B20" s="53" t="str">
        <f>IF($AE$3=1,[1]CODES!$B553,IF($AE$3=2,[1]CODES!$C553,[1]CODES!$D553))</f>
        <v>July</v>
      </c>
      <c r="C20" s="54" t="str">
        <f t="shared" si="1"/>
        <v/>
      </c>
      <c r="D20" s="55"/>
      <c r="E20" s="55"/>
      <c r="F20" s="55"/>
      <c r="G20" s="55"/>
      <c r="H20" s="55"/>
      <c r="I20" s="55"/>
      <c r="J20" s="55">
        <v>19082</v>
      </c>
      <c r="K20" s="55">
        <v>24840</v>
      </c>
      <c r="L20" s="55">
        <v>28501</v>
      </c>
      <c r="M20" s="55">
        <v>36411</v>
      </c>
      <c r="N20" s="55">
        <v>41454</v>
      </c>
      <c r="O20" s="55">
        <v>48136</v>
      </c>
      <c r="P20" s="55">
        <v>62000</v>
      </c>
      <c r="Q20" s="55">
        <v>91000</v>
      </c>
      <c r="R20" s="55">
        <v>71000</v>
      </c>
      <c r="S20" s="55">
        <v>75262</v>
      </c>
      <c r="T20" s="55">
        <v>103635</v>
      </c>
      <c r="U20" s="55">
        <v>120310</v>
      </c>
      <c r="V20" s="55">
        <v>112228</v>
      </c>
      <c r="W20" s="55">
        <v>110619</v>
      </c>
      <c r="X20" s="55">
        <v>109399</v>
      </c>
      <c r="Y20" s="55"/>
      <c r="Z20" s="49" t="str">
        <f t="shared" si="3"/>
        <v/>
      </c>
      <c r="AA20" s="49" t="str">
        <f t="shared" si="4"/>
        <v/>
      </c>
      <c r="AB20" s="51"/>
      <c r="AC20" s="51"/>
      <c r="AD20" s="51"/>
      <c r="AE20" s="45" t="str">
        <f t="shared" si="5"/>
        <v>DATA</v>
      </c>
    </row>
    <row r="21" spans="1:31" ht="15.75" thickTop="1" thickBot="1" x14ac:dyDescent="0.25">
      <c r="A21" s="52" t="str">
        <f>[1]CODES!$A554</f>
        <v>0630002</v>
      </c>
      <c r="B21" s="53" t="str">
        <f>IF($AE$3=1,[1]CODES!$B554,IF($AE$3=2,[1]CODES!$C554,[1]CODES!$D554))</f>
        <v>August</v>
      </c>
      <c r="C21" s="54" t="str">
        <f t="shared" si="1"/>
        <v/>
      </c>
      <c r="D21" s="55"/>
      <c r="E21" s="55"/>
      <c r="F21" s="55"/>
      <c r="G21" s="55"/>
      <c r="H21" s="55"/>
      <c r="I21" s="55"/>
      <c r="J21" s="55">
        <v>15541</v>
      </c>
      <c r="K21" s="55">
        <v>23150</v>
      </c>
      <c r="L21" s="55">
        <v>24481</v>
      </c>
      <c r="M21" s="55">
        <v>40045</v>
      </c>
      <c r="N21" s="55">
        <v>43694</v>
      </c>
      <c r="O21" s="55">
        <v>51802</v>
      </c>
      <c r="P21" s="55">
        <v>74000</v>
      </c>
      <c r="Q21" s="55">
        <v>99000</v>
      </c>
      <c r="R21" s="55">
        <v>84000</v>
      </c>
      <c r="S21" s="55">
        <v>86370</v>
      </c>
      <c r="T21" s="55">
        <v>90748</v>
      </c>
      <c r="U21" s="55">
        <v>113634</v>
      </c>
      <c r="V21" s="55">
        <v>113737</v>
      </c>
      <c r="W21" s="55">
        <v>121282</v>
      </c>
      <c r="X21" s="55">
        <v>121580</v>
      </c>
      <c r="Y21" s="55"/>
      <c r="Z21" s="49" t="str">
        <f t="shared" si="3"/>
        <v/>
      </c>
      <c r="AA21" s="49" t="str">
        <f t="shared" si="4"/>
        <v/>
      </c>
      <c r="AB21" s="51"/>
      <c r="AC21" s="51"/>
      <c r="AD21" s="51"/>
      <c r="AE21" s="45" t="str">
        <f t="shared" si="5"/>
        <v>DATA</v>
      </c>
    </row>
    <row r="22" spans="1:31" ht="15.75" thickTop="1" thickBot="1" x14ac:dyDescent="0.25">
      <c r="A22" s="52" t="str">
        <f>[1]CODES!$A555</f>
        <v>0630003</v>
      </c>
      <c r="B22" s="53" t="str">
        <f>IF($AE$3=1,[1]CODES!$B555,IF($AE$3=2,[1]CODES!$C555,[1]CODES!$D555))</f>
        <v>September</v>
      </c>
      <c r="C22" s="54" t="str">
        <f t="shared" si="1"/>
        <v/>
      </c>
      <c r="D22" s="55"/>
      <c r="E22" s="55"/>
      <c r="F22" s="55"/>
      <c r="G22" s="55"/>
      <c r="H22" s="55"/>
      <c r="I22" s="55"/>
      <c r="J22" s="55">
        <v>17709</v>
      </c>
      <c r="K22" s="55">
        <v>25190</v>
      </c>
      <c r="L22" s="55">
        <v>29591</v>
      </c>
      <c r="M22" s="55">
        <v>40557</v>
      </c>
      <c r="N22" s="55">
        <v>37321</v>
      </c>
      <c r="O22" s="55">
        <v>51281</v>
      </c>
      <c r="P22" s="55">
        <v>61000</v>
      </c>
      <c r="Q22" s="55">
        <v>71000</v>
      </c>
      <c r="R22" s="55">
        <v>66000</v>
      </c>
      <c r="S22" s="55">
        <v>88080</v>
      </c>
      <c r="T22" s="55">
        <v>92261</v>
      </c>
      <c r="U22" s="55">
        <v>89641</v>
      </c>
      <c r="V22" s="55">
        <v>98629</v>
      </c>
      <c r="W22" s="55">
        <v>106662</v>
      </c>
      <c r="X22" s="55">
        <v>106159</v>
      </c>
      <c r="Y22" s="55"/>
      <c r="Z22" s="49" t="str">
        <f t="shared" si="3"/>
        <v/>
      </c>
      <c r="AA22" s="49" t="str">
        <f t="shared" si="4"/>
        <v/>
      </c>
      <c r="AB22" s="51"/>
      <c r="AC22" s="51"/>
      <c r="AD22" s="51"/>
      <c r="AE22" s="45" t="str">
        <f t="shared" si="5"/>
        <v>DATA</v>
      </c>
    </row>
    <row r="23" spans="1:31" ht="15.75" hidden="1" thickTop="1" thickBot="1" x14ac:dyDescent="0.25">
      <c r="A23" s="52" t="str">
        <f>[1]CODES!$A556</f>
        <v>0630004</v>
      </c>
      <c r="B23" s="53" t="str">
        <f>IF($AE$3=1,[1]CODES!$B556,IF($AE$3=2,[1]CODES!$C556,[1]CODES!$D556))</f>
        <v>July-September</v>
      </c>
      <c r="C23" s="54" t="str">
        <f t="shared" si="1"/>
        <v/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49" t="str">
        <f t="shared" si="3"/>
        <v/>
      </c>
      <c r="AA23" s="49" t="str">
        <f t="shared" si="4"/>
        <v/>
      </c>
      <c r="AB23" s="51"/>
      <c r="AC23" s="51"/>
      <c r="AD23" s="51"/>
      <c r="AE23" s="45" t="str">
        <f t="shared" si="5"/>
        <v>NO DATA</v>
      </c>
    </row>
    <row r="24" spans="1:31" ht="16.5" thickTop="1" thickBot="1" x14ac:dyDescent="0.25">
      <c r="A24" s="38" t="str">
        <f>[1]CODES!$A557</f>
        <v>064</v>
      </c>
      <c r="B24" s="39" t="str">
        <f>IF($AE$3=1,[1]CODES!$B557,IF($AE$3=2,[1]CODES!$C557,[1]CODES!$D557))</f>
        <v>4th QUARTER</v>
      </c>
      <c r="C24" s="40" t="str">
        <f t="shared" si="1"/>
        <v/>
      </c>
      <c r="D24" s="48">
        <f t="shared" ref="D24:Y24" si="9">MAX(SUM(D25:D27),D28)</f>
        <v>0</v>
      </c>
      <c r="E24" s="48">
        <f t="shared" si="9"/>
        <v>0</v>
      </c>
      <c r="F24" s="48">
        <f t="shared" si="9"/>
        <v>0</v>
      </c>
      <c r="G24" s="48">
        <f t="shared" si="9"/>
        <v>0</v>
      </c>
      <c r="H24" s="48">
        <f t="shared" si="9"/>
        <v>0</v>
      </c>
      <c r="I24" s="48">
        <f t="shared" si="9"/>
        <v>0</v>
      </c>
      <c r="J24" s="48">
        <f t="shared" si="9"/>
        <v>48867</v>
      </c>
      <c r="K24" s="48">
        <f t="shared" si="9"/>
        <v>64951</v>
      </c>
      <c r="L24" s="48">
        <f t="shared" si="9"/>
        <v>92046</v>
      </c>
      <c r="M24" s="48">
        <f t="shared" si="9"/>
        <v>127864</v>
      </c>
      <c r="N24" s="48">
        <f t="shared" si="9"/>
        <v>103099</v>
      </c>
      <c r="O24" s="48">
        <f t="shared" si="9"/>
        <v>148961</v>
      </c>
      <c r="P24" s="48">
        <f t="shared" si="9"/>
        <v>151000</v>
      </c>
      <c r="Q24" s="48">
        <f t="shared" si="9"/>
        <v>217000</v>
      </c>
      <c r="R24" s="48">
        <f t="shared" si="9"/>
        <v>190000</v>
      </c>
      <c r="S24" s="48">
        <f t="shared" si="9"/>
        <v>241402</v>
      </c>
      <c r="T24" s="48">
        <f t="shared" si="9"/>
        <v>293896</v>
      </c>
      <c r="U24" s="48">
        <f t="shared" si="9"/>
        <v>272642</v>
      </c>
      <c r="V24" s="48">
        <f t="shared" si="9"/>
        <v>305124</v>
      </c>
      <c r="W24" s="48">
        <f t="shared" si="9"/>
        <v>317141</v>
      </c>
      <c r="X24" s="48">
        <f t="shared" si="9"/>
        <v>325721</v>
      </c>
      <c r="Y24" s="48">
        <f t="shared" si="9"/>
        <v>0</v>
      </c>
      <c r="Z24" s="49" t="str">
        <f t="shared" si="3"/>
        <v/>
      </c>
      <c r="AA24" s="49" t="str">
        <f t="shared" si="4"/>
        <v/>
      </c>
      <c r="AB24" s="50"/>
      <c r="AC24" s="51"/>
      <c r="AD24" s="51"/>
      <c r="AE24" s="45" t="str">
        <f t="shared" si="5"/>
        <v>DATA</v>
      </c>
    </row>
    <row r="25" spans="1:31" ht="15.75" thickTop="1" thickBot="1" x14ac:dyDescent="0.25">
      <c r="A25" s="52" t="str">
        <f>[1]CODES!$A558</f>
        <v>0640001</v>
      </c>
      <c r="B25" s="53" t="str">
        <f>IF($AE$3=1,[1]CODES!$B558,IF($AE$3=2,[1]CODES!$C558,[1]CODES!$D558))</f>
        <v>October</v>
      </c>
      <c r="C25" s="54" t="str">
        <f t="shared" si="1"/>
        <v/>
      </c>
      <c r="D25" s="55"/>
      <c r="E25" s="55"/>
      <c r="F25" s="55"/>
      <c r="G25" s="55"/>
      <c r="H25" s="55"/>
      <c r="I25" s="55"/>
      <c r="J25" s="55">
        <v>16287</v>
      </c>
      <c r="K25" s="55">
        <v>23541</v>
      </c>
      <c r="L25" s="55">
        <v>32498</v>
      </c>
      <c r="M25" s="55">
        <v>41654</v>
      </c>
      <c r="N25" s="55">
        <v>31930</v>
      </c>
      <c r="O25" s="55">
        <v>49272</v>
      </c>
      <c r="P25" s="55">
        <v>56000</v>
      </c>
      <c r="Q25" s="55">
        <v>65000</v>
      </c>
      <c r="R25" s="55">
        <v>65000</v>
      </c>
      <c r="S25" s="55">
        <v>79856</v>
      </c>
      <c r="T25" s="55">
        <v>98754</v>
      </c>
      <c r="U25" s="55">
        <v>86341</v>
      </c>
      <c r="V25" s="55">
        <v>91264</v>
      </c>
      <c r="W25" s="55">
        <v>97943</v>
      </c>
      <c r="X25" s="55">
        <v>105136</v>
      </c>
      <c r="Y25" s="55"/>
      <c r="Z25" s="49" t="str">
        <f t="shared" si="3"/>
        <v/>
      </c>
      <c r="AA25" s="49" t="str">
        <f t="shared" si="4"/>
        <v/>
      </c>
      <c r="AB25" s="51"/>
      <c r="AC25" s="51"/>
      <c r="AD25" s="51"/>
      <c r="AE25" s="45" t="str">
        <f t="shared" si="5"/>
        <v>DATA</v>
      </c>
    </row>
    <row r="26" spans="1:31" ht="15.75" thickTop="1" thickBot="1" x14ac:dyDescent="0.25">
      <c r="A26" s="52" t="str">
        <f>[1]CODES!$A559</f>
        <v>0640002</v>
      </c>
      <c r="B26" s="53" t="str">
        <f>IF($AE$3=1,[1]CODES!$B559,IF($AE$3=2,[1]CODES!$C559,[1]CODES!$D559))</f>
        <v>November</v>
      </c>
      <c r="C26" s="54" t="str">
        <f t="shared" si="1"/>
        <v/>
      </c>
      <c r="D26" s="55"/>
      <c r="E26" s="55"/>
      <c r="F26" s="55"/>
      <c r="G26" s="55"/>
      <c r="H26" s="55"/>
      <c r="I26" s="55"/>
      <c r="J26" s="55">
        <v>13918</v>
      </c>
      <c r="K26" s="55">
        <v>16973</v>
      </c>
      <c r="L26" s="55">
        <v>25044</v>
      </c>
      <c r="M26" s="55">
        <v>40111</v>
      </c>
      <c r="N26" s="55">
        <v>33816</v>
      </c>
      <c r="O26" s="55">
        <v>47868</v>
      </c>
      <c r="P26" s="55">
        <v>47000</v>
      </c>
      <c r="Q26" s="55">
        <v>68000</v>
      </c>
      <c r="R26" s="55">
        <v>60000</v>
      </c>
      <c r="S26" s="55">
        <v>77191</v>
      </c>
      <c r="T26" s="55">
        <v>91271</v>
      </c>
      <c r="U26" s="55">
        <v>86704</v>
      </c>
      <c r="V26" s="55">
        <v>100174</v>
      </c>
      <c r="W26" s="55">
        <v>102373</v>
      </c>
      <c r="X26" s="55">
        <v>106689</v>
      </c>
      <c r="Y26" s="55"/>
      <c r="Z26" s="49" t="str">
        <f t="shared" si="3"/>
        <v/>
      </c>
      <c r="AA26" s="49" t="str">
        <f t="shared" si="4"/>
        <v/>
      </c>
      <c r="AB26" s="51"/>
      <c r="AC26" s="51"/>
      <c r="AD26" s="51"/>
      <c r="AE26" s="45" t="str">
        <f t="shared" si="5"/>
        <v>DATA</v>
      </c>
    </row>
    <row r="27" spans="1:31" ht="15.75" thickTop="1" thickBot="1" x14ac:dyDescent="0.25">
      <c r="A27" s="52" t="str">
        <f>[1]CODES!$A560</f>
        <v>0640003</v>
      </c>
      <c r="B27" s="53" t="str">
        <f>IF($AE$3=1,[1]CODES!$B560,IF($AE$3=2,[1]CODES!$C560,[1]CODES!$D560))</f>
        <v>December</v>
      </c>
      <c r="C27" s="54" t="str">
        <f t="shared" si="1"/>
        <v/>
      </c>
      <c r="D27" s="55"/>
      <c r="E27" s="55"/>
      <c r="F27" s="55"/>
      <c r="G27" s="55"/>
      <c r="H27" s="55"/>
      <c r="I27" s="55"/>
      <c r="J27" s="55">
        <v>18662</v>
      </c>
      <c r="K27" s="55">
        <v>24437</v>
      </c>
      <c r="L27" s="55">
        <v>34504</v>
      </c>
      <c r="M27" s="55">
        <v>46099</v>
      </c>
      <c r="N27" s="55">
        <v>37353</v>
      </c>
      <c r="O27" s="55">
        <v>51821</v>
      </c>
      <c r="P27" s="55">
        <v>48000</v>
      </c>
      <c r="Q27" s="55">
        <v>84000</v>
      </c>
      <c r="R27" s="55">
        <v>65000</v>
      </c>
      <c r="S27" s="55">
        <v>84355</v>
      </c>
      <c r="T27" s="55">
        <v>103871</v>
      </c>
      <c r="U27" s="55">
        <v>99597</v>
      </c>
      <c r="V27" s="55">
        <v>113686</v>
      </c>
      <c r="W27" s="55">
        <v>116825</v>
      </c>
      <c r="X27" s="55">
        <v>113896</v>
      </c>
      <c r="Y27" s="55"/>
      <c r="Z27" s="49" t="str">
        <f t="shared" si="3"/>
        <v/>
      </c>
      <c r="AA27" s="49" t="str">
        <f t="shared" si="4"/>
        <v/>
      </c>
      <c r="AB27" s="51"/>
      <c r="AC27" s="51"/>
      <c r="AD27" s="51"/>
      <c r="AE27" s="45" t="str">
        <f t="shared" si="5"/>
        <v>DATA</v>
      </c>
    </row>
    <row r="28" spans="1:31" ht="15.75" hidden="1" thickTop="1" thickBot="1" x14ac:dyDescent="0.25">
      <c r="A28" s="52" t="str">
        <f>[1]CODES!$A561</f>
        <v>0640004</v>
      </c>
      <c r="B28" s="53" t="str">
        <f>IF($AE$3=1,[1]CODES!$B561,IF($AE$3=2,[1]CODES!$C561,[1]CODES!$D561))</f>
        <v>October-December</v>
      </c>
      <c r="C28" s="54" t="str">
        <f t="shared" si="1"/>
        <v/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49" t="str">
        <f t="shared" si="3"/>
        <v/>
      </c>
      <c r="AA28" s="49" t="str">
        <f t="shared" si="4"/>
        <v/>
      </c>
      <c r="AB28" s="51"/>
      <c r="AC28" s="51"/>
      <c r="AD28" s="51"/>
      <c r="AE28" s="45" t="str">
        <f t="shared" si="5"/>
        <v>NO DATA</v>
      </c>
    </row>
    <row r="29" spans="1:31" ht="3" customHeight="1" thickTop="1" thickBot="1" x14ac:dyDescent="0.25">
      <c r="A29" s="56"/>
      <c r="B29" s="57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0" t="str">
        <f t="shared" ref="Z29" si="10">IF(N(V29)=0,"",V29/V$8*100)</f>
        <v/>
      </c>
      <c r="AA29" s="60" t="str">
        <f t="shared" ref="AA29" si="11">IF(OR(N(U29)=0,N(V29)=0),"",V29/U29*100-100)</f>
        <v/>
      </c>
      <c r="AB29" s="61"/>
      <c r="AC29" s="61"/>
      <c r="AD29" s="61"/>
      <c r="AE29" s="62" t="str">
        <f>IF($AE$3=1,$B$3,IF($AE$3=2,$C$3,$D$3))</f>
        <v>DATA</v>
      </c>
    </row>
    <row r="30" spans="1:31" ht="15.95" customHeight="1" thickTop="1" x14ac:dyDescent="0.2"/>
  </sheetData>
  <sheetProtection autoFilter="0"/>
  <autoFilter ref="AE6:AE29">
    <filterColumn colId="0">
      <filters>
        <filter val="DATA"/>
      </filters>
    </filterColumn>
  </autoFilter>
  <dataValidations count="1">
    <dataValidation type="whole" allowBlank="1" showInputMessage="1" showErrorMessage="1" sqref="D8:Y29">
      <formula1>0</formula1>
      <formula2>100000000000</formula2>
    </dataValidation>
  </dataValidations>
  <hyperlinks>
    <hyperlink ref="A3" r:id="rId1" display="http://statistics.unwto.org/news/2014-03-05/methodological-notes-tourism-statistics-database"/>
  </hyperlinks>
  <printOptions horizontalCentered="1"/>
  <pageMargins left="0" right="0" top="0.196850393700787" bottom="0.196850393700787" header="0" footer="0"/>
  <pageSetup paperSize="9" scale="80" fitToHeight="10" orientation="landscape" cellComments="atEnd" errors="blank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tabColor theme="3" tint="0.39997558519241921"/>
  </sheetPr>
  <dimension ref="A1:AE26"/>
  <sheetViews>
    <sheetView showGridLines="0" showZeros="0" topLeftCell="B4" workbookViewId="0">
      <pane xSplit="2" ySplit="4" topLeftCell="D8" activePane="bottomRight" state="frozen"/>
      <selection activeCell="B4" sqref="B4"/>
      <selection pane="topRight" activeCell="D4" sqref="D4"/>
      <selection pane="bottomLeft" activeCell="B8" sqref="B8"/>
      <selection pane="bottomRight" activeCell="AB4" sqref="AB1:AB1048576"/>
    </sheetView>
  </sheetViews>
  <sheetFormatPr defaultColWidth="11.42578125" defaultRowHeight="15.95" customHeight="1" x14ac:dyDescent="0.2"/>
  <cols>
    <col min="1" max="1" width="10.7109375" style="27" hidden="1" customWidth="1"/>
    <col min="2" max="2" width="35.7109375" style="27" customWidth="1"/>
    <col min="3" max="3" width="5.7109375" style="63" hidden="1" customWidth="1"/>
    <col min="4" max="19" width="11.42578125" style="64" hidden="1" customWidth="1"/>
    <col min="20" max="20" width="9.140625" style="64" bestFit="1" customWidth="1"/>
    <col min="21" max="25" width="11.42578125" style="64" customWidth="1"/>
    <col min="26" max="26" width="8.7109375" style="65" hidden="1" customWidth="1"/>
    <col min="27" max="27" width="9.7109375" style="65" hidden="1" customWidth="1"/>
    <col min="28" max="30" width="50.7109375" style="46" hidden="1" customWidth="1"/>
    <col min="31" max="31" width="25.7109375" style="66" customWidth="1"/>
    <col min="32" max="230" width="11.42578125" style="46"/>
    <col min="231" max="232" width="9.85546875" style="46" customWidth="1"/>
    <col min="233" max="233" width="34.28515625" style="46" customWidth="1"/>
    <col min="234" max="234" width="2.7109375" style="46" customWidth="1"/>
    <col min="235" max="235" width="11.42578125" style="46" customWidth="1"/>
    <col min="236" max="251" width="11.42578125" style="46"/>
    <col min="252" max="253" width="7.7109375" style="46" customWidth="1"/>
    <col min="254" max="254" width="50.7109375" style="46" customWidth="1"/>
    <col min="255" max="486" width="11.42578125" style="46"/>
    <col min="487" max="488" width="9.85546875" style="46" customWidth="1"/>
    <col min="489" max="489" width="34.28515625" style="46" customWidth="1"/>
    <col min="490" max="490" width="2.7109375" style="46" customWidth="1"/>
    <col min="491" max="491" width="11.42578125" style="46" customWidth="1"/>
    <col min="492" max="507" width="11.42578125" style="46"/>
    <col min="508" max="509" width="7.7109375" style="46" customWidth="1"/>
    <col min="510" max="510" width="50.7109375" style="46" customWidth="1"/>
    <col min="511" max="742" width="11.42578125" style="46"/>
    <col min="743" max="744" width="9.85546875" style="46" customWidth="1"/>
    <col min="745" max="745" width="34.28515625" style="46" customWidth="1"/>
    <col min="746" max="746" width="2.7109375" style="46" customWidth="1"/>
    <col min="747" max="747" width="11.42578125" style="46" customWidth="1"/>
    <col min="748" max="763" width="11.42578125" style="46"/>
    <col min="764" max="765" width="7.7109375" style="46" customWidth="1"/>
    <col min="766" max="766" width="50.7109375" style="46" customWidth="1"/>
    <col min="767" max="998" width="11.42578125" style="46"/>
    <col min="999" max="1000" width="9.85546875" style="46" customWidth="1"/>
    <col min="1001" max="1001" width="34.28515625" style="46" customWidth="1"/>
    <col min="1002" max="1002" width="2.7109375" style="46" customWidth="1"/>
    <col min="1003" max="1003" width="11.42578125" style="46" customWidth="1"/>
    <col min="1004" max="1019" width="11.42578125" style="46"/>
    <col min="1020" max="1021" width="7.7109375" style="46" customWidth="1"/>
    <col min="1022" max="1022" width="50.7109375" style="46" customWidth="1"/>
    <col min="1023" max="1254" width="11.42578125" style="46"/>
    <col min="1255" max="1256" width="9.85546875" style="46" customWidth="1"/>
    <col min="1257" max="1257" width="34.28515625" style="46" customWidth="1"/>
    <col min="1258" max="1258" width="2.7109375" style="46" customWidth="1"/>
    <col min="1259" max="1259" width="11.42578125" style="46" customWidth="1"/>
    <col min="1260" max="1275" width="11.42578125" style="46"/>
    <col min="1276" max="1277" width="7.7109375" style="46" customWidth="1"/>
    <col min="1278" max="1278" width="50.7109375" style="46" customWidth="1"/>
    <col min="1279" max="1510" width="11.42578125" style="46"/>
    <col min="1511" max="1512" width="9.85546875" style="46" customWidth="1"/>
    <col min="1513" max="1513" width="34.28515625" style="46" customWidth="1"/>
    <col min="1514" max="1514" width="2.7109375" style="46" customWidth="1"/>
    <col min="1515" max="1515" width="11.42578125" style="46" customWidth="1"/>
    <col min="1516" max="1531" width="11.42578125" style="46"/>
    <col min="1532" max="1533" width="7.7109375" style="46" customWidth="1"/>
    <col min="1534" max="1534" width="50.7109375" style="46" customWidth="1"/>
    <col min="1535" max="1766" width="11.42578125" style="46"/>
    <col min="1767" max="1768" width="9.85546875" style="46" customWidth="1"/>
    <col min="1769" max="1769" width="34.28515625" style="46" customWidth="1"/>
    <col min="1770" max="1770" width="2.7109375" style="46" customWidth="1"/>
    <col min="1771" max="1771" width="11.42578125" style="46" customWidth="1"/>
    <col min="1772" max="1787" width="11.42578125" style="46"/>
    <col min="1788" max="1789" width="7.7109375" style="46" customWidth="1"/>
    <col min="1790" max="1790" width="50.7109375" style="46" customWidth="1"/>
    <col min="1791" max="2022" width="11.42578125" style="46"/>
    <col min="2023" max="2024" width="9.85546875" style="46" customWidth="1"/>
    <col min="2025" max="2025" width="34.28515625" style="46" customWidth="1"/>
    <col min="2026" max="2026" width="2.7109375" style="46" customWidth="1"/>
    <col min="2027" max="2027" width="11.42578125" style="46" customWidth="1"/>
    <col min="2028" max="2043" width="11.42578125" style="46"/>
    <col min="2044" max="2045" width="7.7109375" style="46" customWidth="1"/>
    <col min="2046" max="2046" width="50.7109375" style="46" customWidth="1"/>
    <col min="2047" max="2278" width="11.42578125" style="46"/>
    <col min="2279" max="2280" width="9.85546875" style="46" customWidth="1"/>
    <col min="2281" max="2281" width="34.28515625" style="46" customWidth="1"/>
    <col min="2282" max="2282" width="2.7109375" style="46" customWidth="1"/>
    <col min="2283" max="2283" width="11.42578125" style="46" customWidth="1"/>
    <col min="2284" max="2299" width="11.42578125" style="46"/>
    <col min="2300" max="2301" width="7.7109375" style="46" customWidth="1"/>
    <col min="2302" max="2302" width="50.7109375" style="46" customWidth="1"/>
    <col min="2303" max="2534" width="11.42578125" style="46"/>
    <col min="2535" max="2536" width="9.85546875" style="46" customWidth="1"/>
    <col min="2537" max="2537" width="34.28515625" style="46" customWidth="1"/>
    <col min="2538" max="2538" width="2.7109375" style="46" customWidth="1"/>
    <col min="2539" max="2539" width="11.42578125" style="46" customWidth="1"/>
    <col min="2540" max="2555" width="11.42578125" style="46"/>
    <col min="2556" max="2557" width="7.7109375" style="46" customWidth="1"/>
    <col min="2558" max="2558" width="50.7109375" style="46" customWidth="1"/>
    <col min="2559" max="2790" width="11.42578125" style="46"/>
    <col min="2791" max="2792" width="9.85546875" style="46" customWidth="1"/>
    <col min="2793" max="2793" width="34.28515625" style="46" customWidth="1"/>
    <col min="2794" max="2794" width="2.7109375" style="46" customWidth="1"/>
    <col min="2795" max="2795" width="11.42578125" style="46" customWidth="1"/>
    <col min="2796" max="2811" width="11.42578125" style="46"/>
    <col min="2812" max="2813" width="7.7109375" style="46" customWidth="1"/>
    <col min="2814" max="2814" width="50.7109375" style="46" customWidth="1"/>
    <col min="2815" max="3046" width="11.42578125" style="46"/>
    <col min="3047" max="3048" width="9.85546875" style="46" customWidth="1"/>
    <col min="3049" max="3049" width="34.28515625" style="46" customWidth="1"/>
    <col min="3050" max="3050" width="2.7109375" style="46" customWidth="1"/>
    <col min="3051" max="3051" width="11.42578125" style="46" customWidth="1"/>
    <col min="3052" max="3067" width="11.42578125" style="46"/>
    <col min="3068" max="3069" width="7.7109375" style="46" customWidth="1"/>
    <col min="3070" max="3070" width="50.7109375" style="46" customWidth="1"/>
    <col min="3071" max="3302" width="11.42578125" style="46"/>
    <col min="3303" max="3304" width="9.85546875" style="46" customWidth="1"/>
    <col min="3305" max="3305" width="34.28515625" style="46" customWidth="1"/>
    <col min="3306" max="3306" width="2.7109375" style="46" customWidth="1"/>
    <col min="3307" max="3307" width="11.42578125" style="46" customWidth="1"/>
    <col min="3308" max="3323" width="11.42578125" style="46"/>
    <col min="3324" max="3325" width="7.7109375" style="46" customWidth="1"/>
    <col min="3326" max="3326" width="50.7109375" style="46" customWidth="1"/>
    <col min="3327" max="3558" width="11.42578125" style="46"/>
    <col min="3559" max="3560" width="9.85546875" style="46" customWidth="1"/>
    <col min="3561" max="3561" width="34.28515625" style="46" customWidth="1"/>
    <col min="3562" max="3562" width="2.7109375" style="46" customWidth="1"/>
    <col min="3563" max="3563" width="11.42578125" style="46" customWidth="1"/>
    <col min="3564" max="3579" width="11.42578125" style="46"/>
    <col min="3580" max="3581" width="7.7109375" style="46" customWidth="1"/>
    <col min="3582" max="3582" width="50.7109375" style="46" customWidth="1"/>
    <col min="3583" max="3814" width="11.42578125" style="46"/>
    <col min="3815" max="3816" width="9.85546875" style="46" customWidth="1"/>
    <col min="3817" max="3817" width="34.28515625" style="46" customWidth="1"/>
    <col min="3818" max="3818" width="2.7109375" style="46" customWidth="1"/>
    <col min="3819" max="3819" width="11.42578125" style="46" customWidth="1"/>
    <col min="3820" max="3835" width="11.42578125" style="46"/>
    <col min="3836" max="3837" width="7.7109375" style="46" customWidth="1"/>
    <col min="3838" max="3838" width="50.7109375" style="46" customWidth="1"/>
    <col min="3839" max="4070" width="11.42578125" style="46"/>
    <col min="4071" max="4072" width="9.85546875" style="46" customWidth="1"/>
    <col min="4073" max="4073" width="34.28515625" style="46" customWidth="1"/>
    <col min="4074" max="4074" width="2.7109375" style="46" customWidth="1"/>
    <col min="4075" max="4075" width="11.42578125" style="46" customWidth="1"/>
    <col min="4076" max="4091" width="11.42578125" style="46"/>
    <col min="4092" max="4093" width="7.7109375" style="46" customWidth="1"/>
    <col min="4094" max="4094" width="50.7109375" style="46" customWidth="1"/>
    <col min="4095" max="4326" width="11.42578125" style="46"/>
    <col min="4327" max="4328" width="9.85546875" style="46" customWidth="1"/>
    <col min="4329" max="4329" width="34.28515625" style="46" customWidth="1"/>
    <col min="4330" max="4330" width="2.7109375" style="46" customWidth="1"/>
    <col min="4331" max="4331" width="11.42578125" style="46" customWidth="1"/>
    <col min="4332" max="4347" width="11.42578125" style="46"/>
    <col min="4348" max="4349" width="7.7109375" style="46" customWidth="1"/>
    <col min="4350" max="4350" width="50.7109375" style="46" customWidth="1"/>
    <col min="4351" max="4582" width="11.42578125" style="46"/>
    <col min="4583" max="4584" width="9.85546875" style="46" customWidth="1"/>
    <col min="4585" max="4585" width="34.28515625" style="46" customWidth="1"/>
    <col min="4586" max="4586" width="2.7109375" style="46" customWidth="1"/>
    <col min="4587" max="4587" width="11.42578125" style="46" customWidth="1"/>
    <col min="4588" max="4603" width="11.42578125" style="46"/>
    <col min="4604" max="4605" width="7.7109375" style="46" customWidth="1"/>
    <col min="4606" max="4606" width="50.7109375" style="46" customWidth="1"/>
    <col min="4607" max="4838" width="11.42578125" style="46"/>
    <col min="4839" max="4840" width="9.85546875" style="46" customWidth="1"/>
    <col min="4841" max="4841" width="34.28515625" style="46" customWidth="1"/>
    <col min="4842" max="4842" width="2.7109375" style="46" customWidth="1"/>
    <col min="4843" max="4843" width="11.42578125" style="46" customWidth="1"/>
    <col min="4844" max="4859" width="11.42578125" style="46"/>
    <col min="4860" max="4861" width="7.7109375" style="46" customWidth="1"/>
    <col min="4862" max="4862" width="50.7109375" style="46" customWidth="1"/>
    <col min="4863" max="5094" width="11.42578125" style="46"/>
    <col min="5095" max="5096" width="9.85546875" style="46" customWidth="1"/>
    <col min="5097" max="5097" width="34.28515625" style="46" customWidth="1"/>
    <col min="5098" max="5098" width="2.7109375" style="46" customWidth="1"/>
    <col min="5099" max="5099" width="11.42578125" style="46" customWidth="1"/>
    <col min="5100" max="5115" width="11.42578125" style="46"/>
    <col min="5116" max="5117" width="7.7109375" style="46" customWidth="1"/>
    <col min="5118" max="5118" width="50.7109375" style="46" customWidth="1"/>
    <col min="5119" max="5350" width="11.42578125" style="46"/>
    <col min="5351" max="5352" width="9.85546875" style="46" customWidth="1"/>
    <col min="5353" max="5353" width="34.28515625" style="46" customWidth="1"/>
    <col min="5354" max="5354" width="2.7109375" style="46" customWidth="1"/>
    <col min="5355" max="5355" width="11.42578125" style="46" customWidth="1"/>
    <col min="5356" max="5371" width="11.42578125" style="46"/>
    <col min="5372" max="5373" width="7.7109375" style="46" customWidth="1"/>
    <col min="5374" max="5374" width="50.7109375" style="46" customWidth="1"/>
    <col min="5375" max="5606" width="11.42578125" style="46"/>
    <col min="5607" max="5608" width="9.85546875" style="46" customWidth="1"/>
    <col min="5609" max="5609" width="34.28515625" style="46" customWidth="1"/>
    <col min="5610" max="5610" width="2.7109375" style="46" customWidth="1"/>
    <col min="5611" max="5611" width="11.42578125" style="46" customWidth="1"/>
    <col min="5612" max="5627" width="11.42578125" style="46"/>
    <col min="5628" max="5629" width="7.7109375" style="46" customWidth="1"/>
    <col min="5630" max="5630" width="50.7109375" style="46" customWidth="1"/>
    <col min="5631" max="5862" width="11.42578125" style="46"/>
    <col min="5863" max="5864" width="9.85546875" style="46" customWidth="1"/>
    <col min="5865" max="5865" width="34.28515625" style="46" customWidth="1"/>
    <col min="5866" max="5866" width="2.7109375" style="46" customWidth="1"/>
    <col min="5867" max="5867" width="11.42578125" style="46" customWidth="1"/>
    <col min="5868" max="5883" width="11.42578125" style="46"/>
    <col min="5884" max="5885" width="7.7109375" style="46" customWidth="1"/>
    <col min="5886" max="5886" width="50.7109375" style="46" customWidth="1"/>
    <col min="5887" max="6118" width="11.42578125" style="46"/>
    <col min="6119" max="6120" width="9.85546875" style="46" customWidth="1"/>
    <col min="6121" max="6121" width="34.28515625" style="46" customWidth="1"/>
    <col min="6122" max="6122" width="2.7109375" style="46" customWidth="1"/>
    <col min="6123" max="6123" width="11.42578125" style="46" customWidth="1"/>
    <col min="6124" max="6139" width="11.42578125" style="46"/>
    <col min="6140" max="6141" width="7.7109375" style="46" customWidth="1"/>
    <col min="6142" max="6142" width="50.7109375" style="46" customWidth="1"/>
    <col min="6143" max="6374" width="11.42578125" style="46"/>
    <col min="6375" max="6376" width="9.85546875" style="46" customWidth="1"/>
    <col min="6377" max="6377" width="34.28515625" style="46" customWidth="1"/>
    <col min="6378" max="6378" width="2.7109375" style="46" customWidth="1"/>
    <col min="6379" max="6379" width="11.42578125" style="46" customWidth="1"/>
    <col min="6380" max="6395" width="11.42578125" style="46"/>
    <col min="6396" max="6397" width="7.7109375" style="46" customWidth="1"/>
    <col min="6398" max="6398" width="50.7109375" style="46" customWidth="1"/>
    <col min="6399" max="6630" width="11.42578125" style="46"/>
    <col min="6631" max="6632" width="9.85546875" style="46" customWidth="1"/>
    <col min="6633" max="6633" width="34.28515625" style="46" customWidth="1"/>
    <col min="6634" max="6634" width="2.7109375" style="46" customWidth="1"/>
    <col min="6635" max="6635" width="11.42578125" style="46" customWidth="1"/>
    <col min="6636" max="6651" width="11.42578125" style="46"/>
    <col min="6652" max="6653" width="7.7109375" style="46" customWidth="1"/>
    <col min="6654" max="6654" width="50.7109375" style="46" customWidth="1"/>
    <col min="6655" max="6886" width="11.42578125" style="46"/>
    <col min="6887" max="6888" width="9.85546875" style="46" customWidth="1"/>
    <col min="6889" max="6889" width="34.28515625" style="46" customWidth="1"/>
    <col min="6890" max="6890" width="2.7109375" style="46" customWidth="1"/>
    <col min="6891" max="6891" width="11.42578125" style="46" customWidth="1"/>
    <col min="6892" max="6907" width="11.42578125" style="46"/>
    <col min="6908" max="6909" width="7.7109375" style="46" customWidth="1"/>
    <col min="6910" max="6910" width="50.7109375" style="46" customWidth="1"/>
    <col min="6911" max="7142" width="11.42578125" style="46"/>
    <col min="7143" max="7144" width="9.85546875" style="46" customWidth="1"/>
    <col min="7145" max="7145" width="34.28515625" style="46" customWidth="1"/>
    <col min="7146" max="7146" width="2.7109375" style="46" customWidth="1"/>
    <col min="7147" max="7147" width="11.42578125" style="46" customWidth="1"/>
    <col min="7148" max="7163" width="11.42578125" style="46"/>
    <col min="7164" max="7165" width="7.7109375" style="46" customWidth="1"/>
    <col min="7166" max="7166" width="50.7109375" style="46" customWidth="1"/>
    <col min="7167" max="7398" width="11.42578125" style="46"/>
    <col min="7399" max="7400" width="9.85546875" style="46" customWidth="1"/>
    <col min="7401" max="7401" width="34.28515625" style="46" customWidth="1"/>
    <col min="7402" max="7402" width="2.7109375" style="46" customWidth="1"/>
    <col min="7403" max="7403" width="11.42578125" style="46" customWidth="1"/>
    <col min="7404" max="7419" width="11.42578125" style="46"/>
    <col min="7420" max="7421" width="7.7109375" style="46" customWidth="1"/>
    <col min="7422" max="7422" width="50.7109375" style="46" customWidth="1"/>
    <col min="7423" max="7654" width="11.42578125" style="46"/>
    <col min="7655" max="7656" width="9.85546875" style="46" customWidth="1"/>
    <col min="7657" max="7657" width="34.28515625" style="46" customWidth="1"/>
    <col min="7658" max="7658" width="2.7109375" style="46" customWidth="1"/>
    <col min="7659" max="7659" width="11.42578125" style="46" customWidth="1"/>
    <col min="7660" max="7675" width="11.42578125" style="46"/>
    <col min="7676" max="7677" width="7.7109375" style="46" customWidth="1"/>
    <col min="7678" max="7678" width="50.7109375" style="46" customWidth="1"/>
    <col min="7679" max="7910" width="11.42578125" style="46"/>
    <col min="7911" max="7912" width="9.85546875" style="46" customWidth="1"/>
    <col min="7913" max="7913" width="34.28515625" style="46" customWidth="1"/>
    <col min="7914" max="7914" width="2.7109375" style="46" customWidth="1"/>
    <col min="7915" max="7915" width="11.42578125" style="46" customWidth="1"/>
    <col min="7916" max="7931" width="11.42578125" style="46"/>
    <col min="7932" max="7933" width="7.7109375" style="46" customWidth="1"/>
    <col min="7934" max="7934" width="50.7109375" style="46" customWidth="1"/>
    <col min="7935" max="8166" width="11.42578125" style="46"/>
    <col min="8167" max="8168" width="9.85546875" style="46" customWidth="1"/>
    <col min="8169" max="8169" width="34.28515625" style="46" customWidth="1"/>
    <col min="8170" max="8170" width="2.7109375" style="46" customWidth="1"/>
    <col min="8171" max="8171" width="11.42578125" style="46" customWidth="1"/>
    <col min="8172" max="8187" width="11.42578125" style="46"/>
    <col min="8188" max="8189" width="7.7109375" style="46" customWidth="1"/>
    <col min="8190" max="8190" width="50.7109375" style="46" customWidth="1"/>
    <col min="8191" max="8422" width="11.42578125" style="46"/>
    <col min="8423" max="8424" width="9.85546875" style="46" customWidth="1"/>
    <col min="8425" max="8425" width="34.28515625" style="46" customWidth="1"/>
    <col min="8426" max="8426" width="2.7109375" style="46" customWidth="1"/>
    <col min="8427" max="8427" width="11.42578125" style="46" customWidth="1"/>
    <col min="8428" max="8443" width="11.42578125" style="46"/>
    <col min="8444" max="8445" width="7.7109375" style="46" customWidth="1"/>
    <col min="8446" max="8446" width="50.7109375" style="46" customWidth="1"/>
    <col min="8447" max="8678" width="11.42578125" style="46"/>
    <col min="8679" max="8680" width="9.85546875" style="46" customWidth="1"/>
    <col min="8681" max="8681" width="34.28515625" style="46" customWidth="1"/>
    <col min="8682" max="8682" width="2.7109375" style="46" customWidth="1"/>
    <col min="8683" max="8683" width="11.42578125" style="46" customWidth="1"/>
    <col min="8684" max="8699" width="11.42578125" style="46"/>
    <col min="8700" max="8701" width="7.7109375" style="46" customWidth="1"/>
    <col min="8702" max="8702" width="50.7109375" style="46" customWidth="1"/>
    <col min="8703" max="8934" width="11.42578125" style="46"/>
    <col min="8935" max="8936" width="9.85546875" style="46" customWidth="1"/>
    <col min="8937" max="8937" width="34.28515625" style="46" customWidth="1"/>
    <col min="8938" max="8938" width="2.7109375" style="46" customWidth="1"/>
    <col min="8939" max="8939" width="11.42578125" style="46" customWidth="1"/>
    <col min="8940" max="8955" width="11.42578125" style="46"/>
    <col min="8956" max="8957" width="7.7109375" style="46" customWidth="1"/>
    <col min="8958" max="8958" width="50.7109375" style="46" customWidth="1"/>
    <col min="8959" max="9190" width="11.42578125" style="46"/>
    <col min="9191" max="9192" width="9.85546875" style="46" customWidth="1"/>
    <col min="9193" max="9193" width="34.28515625" style="46" customWidth="1"/>
    <col min="9194" max="9194" width="2.7109375" style="46" customWidth="1"/>
    <col min="9195" max="9195" width="11.42578125" style="46" customWidth="1"/>
    <col min="9196" max="9211" width="11.42578125" style="46"/>
    <col min="9212" max="9213" width="7.7109375" style="46" customWidth="1"/>
    <col min="9214" max="9214" width="50.7109375" style="46" customWidth="1"/>
    <col min="9215" max="9446" width="11.42578125" style="46"/>
    <col min="9447" max="9448" width="9.85546875" style="46" customWidth="1"/>
    <col min="9449" max="9449" width="34.28515625" style="46" customWidth="1"/>
    <col min="9450" max="9450" width="2.7109375" style="46" customWidth="1"/>
    <col min="9451" max="9451" width="11.42578125" style="46" customWidth="1"/>
    <col min="9452" max="9467" width="11.42578125" style="46"/>
    <col min="9468" max="9469" width="7.7109375" style="46" customWidth="1"/>
    <col min="9470" max="9470" width="50.7109375" style="46" customWidth="1"/>
    <col min="9471" max="9702" width="11.42578125" style="46"/>
    <col min="9703" max="9704" width="9.85546875" style="46" customWidth="1"/>
    <col min="9705" max="9705" width="34.28515625" style="46" customWidth="1"/>
    <col min="9706" max="9706" width="2.7109375" style="46" customWidth="1"/>
    <col min="9707" max="9707" width="11.42578125" style="46" customWidth="1"/>
    <col min="9708" max="9723" width="11.42578125" style="46"/>
    <col min="9724" max="9725" width="7.7109375" style="46" customWidth="1"/>
    <col min="9726" max="9726" width="50.7109375" style="46" customWidth="1"/>
    <col min="9727" max="9958" width="11.42578125" style="46"/>
    <col min="9959" max="9960" width="9.85546875" style="46" customWidth="1"/>
    <col min="9961" max="9961" width="34.28515625" style="46" customWidth="1"/>
    <col min="9962" max="9962" width="2.7109375" style="46" customWidth="1"/>
    <col min="9963" max="9963" width="11.42578125" style="46" customWidth="1"/>
    <col min="9964" max="9979" width="11.42578125" style="46"/>
    <col min="9980" max="9981" width="7.7109375" style="46" customWidth="1"/>
    <col min="9982" max="9982" width="50.7109375" style="46" customWidth="1"/>
    <col min="9983" max="10214" width="11.42578125" style="46"/>
    <col min="10215" max="10216" width="9.85546875" style="46" customWidth="1"/>
    <col min="10217" max="10217" width="34.28515625" style="46" customWidth="1"/>
    <col min="10218" max="10218" width="2.7109375" style="46" customWidth="1"/>
    <col min="10219" max="10219" width="11.42578125" style="46" customWidth="1"/>
    <col min="10220" max="10235" width="11.42578125" style="46"/>
    <col min="10236" max="10237" width="7.7109375" style="46" customWidth="1"/>
    <col min="10238" max="10238" width="50.7109375" style="46" customWidth="1"/>
    <col min="10239" max="10470" width="11.42578125" style="46"/>
    <col min="10471" max="10472" width="9.85546875" style="46" customWidth="1"/>
    <col min="10473" max="10473" width="34.28515625" style="46" customWidth="1"/>
    <col min="10474" max="10474" width="2.7109375" style="46" customWidth="1"/>
    <col min="10475" max="10475" width="11.42578125" style="46" customWidth="1"/>
    <col min="10476" max="10491" width="11.42578125" style="46"/>
    <col min="10492" max="10493" width="7.7109375" style="46" customWidth="1"/>
    <col min="10494" max="10494" width="50.7109375" style="46" customWidth="1"/>
    <col min="10495" max="10726" width="11.42578125" style="46"/>
    <col min="10727" max="10728" width="9.85546875" style="46" customWidth="1"/>
    <col min="10729" max="10729" width="34.28515625" style="46" customWidth="1"/>
    <col min="10730" max="10730" width="2.7109375" style="46" customWidth="1"/>
    <col min="10731" max="10731" width="11.42578125" style="46" customWidth="1"/>
    <col min="10732" max="10747" width="11.42578125" style="46"/>
    <col min="10748" max="10749" width="7.7109375" style="46" customWidth="1"/>
    <col min="10750" max="10750" width="50.7109375" style="46" customWidth="1"/>
    <col min="10751" max="10982" width="11.42578125" style="46"/>
    <col min="10983" max="10984" width="9.85546875" style="46" customWidth="1"/>
    <col min="10985" max="10985" width="34.28515625" style="46" customWidth="1"/>
    <col min="10986" max="10986" width="2.7109375" style="46" customWidth="1"/>
    <col min="10987" max="10987" width="11.42578125" style="46" customWidth="1"/>
    <col min="10988" max="11003" width="11.42578125" style="46"/>
    <col min="11004" max="11005" width="7.7109375" style="46" customWidth="1"/>
    <col min="11006" max="11006" width="50.7109375" style="46" customWidth="1"/>
    <col min="11007" max="11238" width="11.42578125" style="46"/>
    <col min="11239" max="11240" width="9.85546875" style="46" customWidth="1"/>
    <col min="11241" max="11241" width="34.28515625" style="46" customWidth="1"/>
    <col min="11242" max="11242" width="2.7109375" style="46" customWidth="1"/>
    <col min="11243" max="11243" width="11.42578125" style="46" customWidth="1"/>
    <col min="11244" max="11259" width="11.42578125" style="46"/>
    <col min="11260" max="11261" width="7.7109375" style="46" customWidth="1"/>
    <col min="11262" max="11262" width="50.7109375" style="46" customWidth="1"/>
    <col min="11263" max="11494" width="11.42578125" style="46"/>
    <col min="11495" max="11496" width="9.85546875" style="46" customWidth="1"/>
    <col min="11497" max="11497" width="34.28515625" style="46" customWidth="1"/>
    <col min="11498" max="11498" width="2.7109375" style="46" customWidth="1"/>
    <col min="11499" max="11499" width="11.42578125" style="46" customWidth="1"/>
    <col min="11500" max="11515" width="11.42578125" style="46"/>
    <col min="11516" max="11517" width="7.7109375" style="46" customWidth="1"/>
    <col min="11518" max="11518" width="50.7109375" style="46" customWidth="1"/>
    <col min="11519" max="11750" width="11.42578125" style="46"/>
    <col min="11751" max="11752" width="9.85546875" style="46" customWidth="1"/>
    <col min="11753" max="11753" width="34.28515625" style="46" customWidth="1"/>
    <col min="11754" max="11754" width="2.7109375" style="46" customWidth="1"/>
    <col min="11755" max="11755" width="11.42578125" style="46" customWidth="1"/>
    <col min="11756" max="11771" width="11.42578125" style="46"/>
    <col min="11772" max="11773" width="7.7109375" style="46" customWidth="1"/>
    <col min="11774" max="11774" width="50.7109375" style="46" customWidth="1"/>
    <col min="11775" max="12006" width="11.42578125" style="46"/>
    <col min="12007" max="12008" width="9.85546875" style="46" customWidth="1"/>
    <col min="12009" max="12009" width="34.28515625" style="46" customWidth="1"/>
    <col min="12010" max="12010" width="2.7109375" style="46" customWidth="1"/>
    <col min="12011" max="12011" width="11.42578125" style="46" customWidth="1"/>
    <col min="12012" max="12027" width="11.42578125" style="46"/>
    <col min="12028" max="12029" width="7.7109375" style="46" customWidth="1"/>
    <col min="12030" max="12030" width="50.7109375" style="46" customWidth="1"/>
    <col min="12031" max="12262" width="11.42578125" style="46"/>
    <col min="12263" max="12264" width="9.85546875" style="46" customWidth="1"/>
    <col min="12265" max="12265" width="34.28515625" style="46" customWidth="1"/>
    <col min="12266" max="12266" width="2.7109375" style="46" customWidth="1"/>
    <col min="12267" max="12267" width="11.42578125" style="46" customWidth="1"/>
    <col min="12268" max="12283" width="11.42578125" style="46"/>
    <col min="12284" max="12285" width="7.7109375" style="46" customWidth="1"/>
    <col min="12286" max="12286" width="50.7109375" style="46" customWidth="1"/>
    <col min="12287" max="12518" width="11.42578125" style="46"/>
    <col min="12519" max="12520" width="9.85546875" style="46" customWidth="1"/>
    <col min="12521" max="12521" width="34.28515625" style="46" customWidth="1"/>
    <col min="12522" max="12522" width="2.7109375" style="46" customWidth="1"/>
    <col min="12523" max="12523" width="11.42578125" style="46" customWidth="1"/>
    <col min="12524" max="12539" width="11.42578125" style="46"/>
    <col min="12540" max="12541" width="7.7109375" style="46" customWidth="1"/>
    <col min="12542" max="12542" width="50.7109375" style="46" customWidth="1"/>
    <col min="12543" max="12774" width="11.42578125" style="46"/>
    <col min="12775" max="12776" width="9.85546875" style="46" customWidth="1"/>
    <col min="12777" max="12777" width="34.28515625" style="46" customWidth="1"/>
    <col min="12778" max="12778" width="2.7109375" style="46" customWidth="1"/>
    <col min="12779" max="12779" width="11.42578125" style="46" customWidth="1"/>
    <col min="12780" max="12795" width="11.42578125" style="46"/>
    <col min="12796" max="12797" width="7.7109375" style="46" customWidth="1"/>
    <col min="12798" max="12798" width="50.7109375" style="46" customWidth="1"/>
    <col min="12799" max="13030" width="11.42578125" style="46"/>
    <col min="13031" max="13032" width="9.85546875" style="46" customWidth="1"/>
    <col min="13033" max="13033" width="34.28515625" style="46" customWidth="1"/>
    <col min="13034" max="13034" width="2.7109375" style="46" customWidth="1"/>
    <col min="13035" max="13035" width="11.42578125" style="46" customWidth="1"/>
    <col min="13036" max="13051" width="11.42578125" style="46"/>
    <col min="13052" max="13053" width="7.7109375" style="46" customWidth="1"/>
    <col min="13054" max="13054" width="50.7109375" style="46" customWidth="1"/>
    <col min="13055" max="13286" width="11.42578125" style="46"/>
    <col min="13287" max="13288" width="9.85546875" style="46" customWidth="1"/>
    <col min="13289" max="13289" width="34.28515625" style="46" customWidth="1"/>
    <col min="13290" max="13290" width="2.7109375" style="46" customWidth="1"/>
    <col min="13291" max="13291" width="11.42578125" style="46" customWidth="1"/>
    <col min="13292" max="13307" width="11.42578125" style="46"/>
    <col min="13308" max="13309" width="7.7109375" style="46" customWidth="1"/>
    <col min="13310" max="13310" width="50.7109375" style="46" customWidth="1"/>
    <col min="13311" max="13542" width="11.42578125" style="46"/>
    <col min="13543" max="13544" width="9.85546875" style="46" customWidth="1"/>
    <col min="13545" max="13545" width="34.28515625" style="46" customWidth="1"/>
    <col min="13546" max="13546" width="2.7109375" style="46" customWidth="1"/>
    <col min="13547" max="13547" width="11.42578125" style="46" customWidth="1"/>
    <col min="13548" max="13563" width="11.42578125" style="46"/>
    <col min="13564" max="13565" width="7.7109375" style="46" customWidth="1"/>
    <col min="13566" max="13566" width="50.7109375" style="46" customWidth="1"/>
    <col min="13567" max="13798" width="11.42578125" style="46"/>
    <col min="13799" max="13800" width="9.85546875" style="46" customWidth="1"/>
    <col min="13801" max="13801" width="34.28515625" style="46" customWidth="1"/>
    <col min="13802" max="13802" width="2.7109375" style="46" customWidth="1"/>
    <col min="13803" max="13803" width="11.42578125" style="46" customWidth="1"/>
    <col min="13804" max="13819" width="11.42578125" style="46"/>
    <col min="13820" max="13821" width="7.7109375" style="46" customWidth="1"/>
    <col min="13822" max="13822" width="50.7109375" style="46" customWidth="1"/>
    <col min="13823" max="14054" width="11.42578125" style="46"/>
    <col min="14055" max="14056" width="9.85546875" style="46" customWidth="1"/>
    <col min="14057" max="14057" width="34.28515625" style="46" customWidth="1"/>
    <col min="14058" max="14058" width="2.7109375" style="46" customWidth="1"/>
    <col min="14059" max="14059" width="11.42578125" style="46" customWidth="1"/>
    <col min="14060" max="14075" width="11.42578125" style="46"/>
    <col min="14076" max="14077" width="7.7109375" style="46" customWidth="1"/>
    <col min="14078" max="14078" width="50.7109375" style="46" customWidth="1"/>
    <col min="14079" max="14310" width="11.42578125" style="46"/>
    <col min="14311" max="14312" width="9.85546875" style="46" customWidth="1"/>
    <col min="14313" max="14313" width="34.28515625" style="46" customWidth="1"/>
    <col min="14314" max="14314" width="2.7109375" style="46" customWidth="1"/>
    <col min="14315" max="14315" width="11.42578125" style="46" customWidth="1"/>
    <col min="14316" max="14331" width="11.42578125" style="46"/>
    <col min="14332" max="14333" width="7.7109375" style="46" customWidth="1"/>
    <col min="14334" max="14334" width="50.7109375" style="46" customWidth="1"/>
    <col min="14335" max="14566" width="11.42578125" style="46"/>
    <col min="14567" max="14568" width="9.85546875" style="46" customWidth="1"/>
    <col min="14569" max="14569" width="34.28515625" style="46" customWidth="1"/>
    <col min="14570" max="14570" width="2.7109375" style="46" customWidth="1"/>
    <col min="14571" max="14571" width="11.42578125" style="46" customWidth="1"/>
    <col min="14572" max="14587" width="11.42578125" style="46"/>
    <col min="14588" max="14589" width="7.7109375" style="46" customWidth="1"/>
    <col min="14590" max="14590" width="50.7109375" style="46" customWidth="1"/>
    <col min="14591" max="14822" width="11.42578125" style="46"/>
    <col min="14823" max="14824" width="9.85546875" style="46" customWidth="1"/>
    <col min="14825" max="14825" width="34.28515625" style="46" customWidth="1"/>
    <col min="14826" max="14826" width="2.7109375" style="46" customWidth="1"/>
    <col min="14827" max="14827" width="11.42578125" style="46" customWidth="1"/>
    <col min="14828" max="14843" width="11.42578125" style="46"/>
    <col min="14844" max="14845" width="7.7109375" style="46" customWidth="1"/>
    <col min="14846" max="14846" width="50.7109375" style="46" customWidth="1"/>
    <col min="14847" max="15078" width="11.42578125" style="46"/>
    <col min="15079" max="15080" width="9.85546875" style="46" customWidth="1"/>
    <col min="15081" max="15081" width="34.28515625" style="46" customWidth="1"/>
    <col min="15082" max="15082" width="2.7109375" style="46" customWidth="1"/>
    <col min="15083" max="15083" width="11.42578125" style="46" customWidth="1"/>
    <col min="15084" max="15099" width="11.42578125" style="46"/>
    <col min="15100" max="15101" width="7.7109375" style="46" customWidth="1"/>
    <col min="15102" max="15102" width="50.7109375" style="46" customWidth="1"/>
    <col min="15103" max="15334" width="11.42578125" style="46"/>
    <col min="15335" max="15336" width="9.85546875" style="46" customWidth="1"/>
    <col min="15337" max="15337" width="34.28515625" style="46" customWidth="1"/>
    <col min="15338" max="15338" width="2.7109375" style="46" customWidth="1"/>
    <col min="15339" max="15339" width="11.42578125" style="46" customWidth="1"/>
    <col min="15340" max="15355" width="11.42578125" style="46"/>
    <col min="15356" max="15357" width="7.7109375" style="46" customWidth="1"/>
    <col min="15358" max="15358" width="50.7109375" style="46" customWidth="1"/>
    <col min="15359" max="15590" width="11.42578125" style="46"/>
    <col min="15591" max="15592" width="9.85546875" style="46" customWidth="1"/>
    <col min="15593" max="15593" width="34.28515625" style="46" customWidth="1"/>
    <col min="15594" max="15594" width="2.7109375" style="46" customWidth="1"/>
    <col min="15595" max="15595" width="11.42578125" style="46" customWidth="1"/>
    <col min="15596" max="15611" width="11.42578125" style="46"/>
    <col min="15612" max="15613" width="7.7109375" style="46" customWidth="1"/>
    <col min="15614" max="15614" width="50.7109375" style="46" customWidth="1"/>
    <col min="15615" max="15846" width="11.42578125" style="46"/>
    <col min="15847" max="15848" width="9.85546875" style="46" customWidth="1"/>
    <col min="15849" max="15849" width="34.28515625" style="46" customWidth="1"/>
    <col min="15850" max="15850" width="2.7109375" style="46" customWidth="1"/>
    <col min="15851" max="15851" width="11.42578125" style="46" customWidth="1"/>
    <col min="15852" max="15867" width="11.42578125" style="46"/>
    <col min="15868" max="15869" width="7.7109375" style="46" customWidth="1"/>
    <col min="15870" max="15870" width="50.7109375" style="46" customWidth="1"/>
    <col min="15871" max="16102" width="11.42578125" style="46"/>
    <col min="16103" max="16104" width="9.85546875" style="46" customWidth="1"/>
    <col min="16105" max="16105" width="34.28515625" style="46" customWidth="1"/>
    <col min="16106" max="16106" width="2.7109375" style="46" customWidth="1"/>
    <col min="16107" max="16107" width="11.42578125" style="46" customWidth="1"/>
    <col min="16108" max="16123" width="11.42578125" style="46"/>
    <col min="16124" max="16125" width="7.7109375" style="46" customWidth="1"/>
    <col min="16126" max="16126" width="50.7109375" style="46" customWidth="1"/>
    <col min="16127" max="16384" width="11.42578125" style="46"/>
  </cols>
  <sheetData>
    <row r="1" spans="1:31" s="5" customFormat="1" ht="15" hidden="1" customHeight="1" x14ac:dyDescent="0.2">
      <c r="A1" s="1" t="str">
        <f>[1]CODES!$B$1083</f>
        <v>World Tourism Organization (2014), Complementary Information dataset [Electronic], UNWTO, Madrid, data updated on 10/09/2014.</v>
      </c>
      <c r="B1" s="1" t="str">
        <f>[1]CODES!B216</f>
        <v>UGANDA</v>
      </c>
      <c r="C1" s="1" t="str">
        <f>[1]CODES!C216</f>
        <v>OUGANDA</v>
      </c>
      <c r="D1" s="1" t="str">
        <f>[1]CODES!D216</f>
        <v>UGANDA</v>
      </c>
      <c r="E1" s="2" t="str">
        <f>[1]CODES!$B$665</f>
        <v>27. Arrivals of non-resident tourists at national borders, by means of transport</v>
      </c>
      <c r="F1" s="2" t="str">
        <f>[1]CODES!$C$665</f>
        <v>27. Arrivées de touristes non résidents aux frontières nationales, par mode de transport</v>
      </c>
      <c r="G1" s="2" t="str">
        <f>[1]CODES!$D$665</f>
        <v>27. Llegadas de turistas no residentes en las fronteras nacionales, por medio de transporte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70"/>
      <c r="U1" s="3"/>
      <c r="V1" s="3"/>
      <c r="W1" s="3"/>
      <c r="X1" s="3"/>
      <c r="Y1" s="3"/>
      <c r="Z1" s="3"/>
      <c r="AA1" s="3"/>
      <c r="AB1" s="3"/>
      <c r="AC1" s="3"/>
      <c r="AD1" s="3"/>
      <c r="AE1" s="4" t="s">
        <v>0</v>
      </c>
    </row>
    <row r="2" spans="1:31" s="5" customFormat="1" ht="15.95" hidden="1" customHeight="1" x14ac:dyDescent="0.2">
      <c r="A2" t="str">
        <f>[1]CODES!$B$1077</f>
        <v>Conceptual references and technical notes are available in the Methodological Notes to the Tourism Statistics Database:</v>
      </c>
      <c r="B2" s="1" t="str">
        <f>[1]CODES!$B$1064</f>
        <v>SEE:
►Series with data
►Complete list</v>
      </c>
      <c r="C2" s="1" t="str">
        <f>[1]CODES!$C$1064</f>
        <v>À VOIR:
►Séries avec données
►Liste complète</v>
      </c>
      <c r="D2" s="1" t="str">
        <f>[1]CODES!$D$1064</f>
        <v>VER:
►Series con datos
►Lista completa</v>
      </c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9"/>
      <c r="AC2" s="9"/>
      <c r="AD2" s="9"/>
      <c r="AE2" s="10" t="str">
        <f>[1]CODES!J216</f>
        <v>IN</v>
      </c>
    </row>
    <row r="3" spans="1:31" s="5" customFormat="1" ht="15.95" hidden="1" customHeight="1" x14ac:dyDescent="0.2">
      <c r="A3" s="11" t="str">
        <f>[1]CODES!$B$1078</f>
        <v>http://statistics.unwto.org/news/2016-02-22/methodological-notes-tourism-statistics-database-2016-edition</v>
      </c>
      <c r="B3" s="1" t="str">
        <f>[1]CODES!$B$1065</f>
        <v>DATA</v>
      </c>
      <c r="C3" s="1" t="str">
        <f>[1]CODES!$C$1065</f>
        <v>DONNÉES</v>
      </c>
      <c r="D3" s="1" t="str">
        <f>[1]CODES!$D$1065</f>
        <v>DATOS</v>
      </c>
      <c r="E3" s="1" t="str">
        <f>[1]CODES!$B$1066</f>
        <v>NO DATA</v>
      </c>
      <c r="F3" s="1" t="str">
        <f>[1]CODES!$C$1066</f>
        <v>SANS DONNÉE</v>
      </c>
      <c r="G3" s="1" t="str">
        <f>[1]CODES!$D$1066</f>
        <v>SIN DATOS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9"/>
      <c r="AC3" s="9"/>
      <c r="AD3" s="9"/>
      <c r="AE3" s="10">
        <f>IF(OR(AE1&lt;&gt;"CORREO",AE2="IN"),1,IF(AE2="FR",2,3))</f>
        <v>1</v>
      </c>
    </row>
    <row r="4" spans="1:31" s="18" customFormat="1" ht="29.25" customHeight="1" x14ac:dyDescent="0.2">
      <c r="A4" s="12">
        <v>800</v>
      </c>
      <c r="B4" s="13" t="str">
        <f>IF($AE$3=1,$B$1,IF($AE$3=2,$C$1,$D$1))</f>
        <v>UGANDA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7"/>
    </row>
    <row r="5" spans="1:31" s="26" customFormat="1" ht="35.1" customHeight="1" thickBot="1" x14ac:dyDescent="0.25">
      <c r="A5" s="19">
        <v>310</v>
      </c>
      <c r="B5" s="20" t="str">
        <f>IF($AE$3=1,$E$1,IF($AE$3=2,$F$1,$G$1))</f>
        <v>27. Arrivals of non-resident tourists at national borders, by means of transport</v>
      </c>
      <c r="C5" s="21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W5" s="24"/>
      <c r="X5" s="24"/>
      <c r="Y5" s="24"/>
      <c r="Z5" s="23"/>
      <c r="AA5" s="23"/>
      <c r="AB5" s="25"/>
      <c r="AC5" s="25"/>
      <c r="AD5" s="25"/>
      <c r="AE5" s="17"/>
    </row>
    <row r="6" spans="1:31" s="32" customFormat="1" ht="50.1" customHeight="1" thickTop="1" thickBot="1" x14ac:dyDescent="0.3">
      <c r="A6" s="28" t="s">
        <v>1</v>
      </c>
      <c r="B6" s="29"/>
      <c r="C6" s="29" t="s">
        <v>2</v>
      </c>
      <c r="D6" s="29">
        <v>1995</v>
      </c>
      <c r="E6" s="29">
        <f t="shared" ref="E6:V6" si="0">D6+1</f>
        <v>1996</v>
      </c>
      <c r="F6" s="29">
        <f t="shared" si="0"/>
        <v>1997</v>
      </c>
      <c r="G6" s="29">
        <f t="shared" si="0"/>
        <v>1998</v>
      </c>
      <c r="H6" s="29">
        <f t="shared" si="0"/>
        <v>1999</v>
      </c>
      <c r="I6" s="29">
        <f t="shared" si="0"/>
        <v>2000</v>
      </c>
      <c r="J6" s="29">
        <f t="shared" si="0"/>
        <v>2001</v>
      </c>
      <c r="K6" s="29">
        <f t="shared" si="0"/>
        <v>2002</v>
      </c>
      <c r="L6" s="29">
        <f t="shared" si="0"/>
        <v>2003</v>
      </c>
      <c r="M6" s="29">
        <f t="shared" si="0"/>
        <v>2004</v>
      </c>
      <c r="N6" s="29">
        <f t="shared" si="0"/>
        <v>2005</v>
      </c>
      <c r="O6" s="29">
        <f t="shared" si="0"/>
        <v>2006</v>
      </c>
      <c r="P6" s="29">
        <f t="shared" si="0"/>
        <v>2007</v>
      </c>
      <c r="Q6" s="29">
        <f t="shared" si="0"/>
        <v>2008</v>
      </c>
      <c r="R6" s="29">
        <f t="shared" si="0"/>
        <v>2009</v>
      </c>
      <c r="S6" s="29">
        <f t="shared" si="0"/>
        <v>2010</v>
      </c>
      <c r="T6" s="29">
        <f t="shared" si="0"/>
        <v>2011</v>
      </c>
      <c r="U6" s="29">
        <f t="shared" si="0"/>
        <v>2012</v>
      </c>
      <c r="V6" s="29">
        <f t="shared" si="0"/>
        <v>2013</v>
      </c>
      <c r="W6" s="29">
        <f>V6+1</f>
        <v>2014</v>
      </c>
      <c r="X6" s="29">
        <f>W6+1</f>
        <v>2015</v>
      </c>
      <c r="Y6" s="29">
        <f>X6+1</f>
        <v>2016</v>
      </c>
      <c r="Z6" s="30" t="str">
        <f>[1]CODES!$B$1067&amp;" "&amp;Y6</f>
        <v>Market
share 2016</v>
      </c>
      <c r="AA6" s="30" t="str">
        <f>[1]CODES!$B$1068&amp;" "&amp;
Y6&amp;"-"&amp;X6</f>
        <v>% Change 2016-2015</v>
      </c>
      <c r="AB6" s="30" t="s">
        <v>3</v>
      </c>
      <c r="AC6" s="30" t="s">
        <v>3</v>
      </c>
      <c r="AD6" s="30" t="s">
        <v>4</v>
      </c>
      <c r="AE6" s="31" t="str">
        <f>IF($AE$3=1,$B$2,IF($AE$3=2,$C$2,$D$2))</f>
        <v>SEE:
►Series with data
►Complete list</v>
      </c>
    </row>
    <row r="7" spans="1:31" s="32" customFormat="1" ht="3" customHeight="1" thickTop="1" thickBot="1" x14ac:dyDescent="0.3">
      <c r="A7" s="33"/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  <c r="AA7" s="36"/>
      <c r="AB7" s="36"/>
      <c r="AC7" s="36"/>
      <c r="AD7" s="36"/>
      <c r="AE7" s="67" t="str">
        <f>AE8</f>
        <v>DATA</v>
      </c>
    </row>
    <row r="8" spans="1:31" ht="16.5" thickTop="1" thickBot="1" x14ac:dyDescent="0.25">
      <c r="A8" s="38" t="str">
        <f>[1]CODES!$A524</f>
        <v>05</v>
      </c>
      <c r="B8" s="39" t="str">
        <f>IF($AE$3=1,[1]CODES!$B524,IF($AE$3=2,[1]CODES!$C524,[1]CODES!$D524))</f>
        <v>TOTAL</v>
      </c>
      <c r="C8" s="40" t="str">
        <f t="shared" ref="C8:C24" si="1">IF(AB8="","","(*)")</f>
        <v/>
      </c>
      <c r="D8" s="41">
        <f t="shared" ref="D8:Y8" si="2">SUM(D9,D13,D17,D23)</f>
        <v>0</v>
      </c>
      <c r="E8" s="41">
        <f t="shared" si="2"/>
        <v>0</v>
      </c>
      <c r="F8" s="41">
        <f t="shared" si="2"/>
        <v>175000</v>
      </c>
      <c r="G8" s="41">
        <f t="shared" si="2"/>
        <v>195000</v>
      </c>
      <c r="H8" s="41">
        <f t="shared" si="2"/>
        <v>189000</v>
      </c>
      <c r="I8" s="41">
        <f t="shared" si="2"/>
        <v>193000</v>
      </c>
      <c r="J8" s="41">
        <f t="shared" si="2"/>
        <v>205287</v>
      </c>
      <c r="K8" s="41">
        <f t="shared" si="2"/>
        <v>254219</v>
      </c>
      <c r="L8" s="41">
        <f t="shared" si="2"/>
        <v>304656</v>
      </c>
      <c r="M8" s="41">
        <f t="shared" si="2"/>
        <v>512000</v>
      </c>
      <c r="N8" s="41">
        <f t="shared" si="2"/>
        <v>467728</v>
      </c>
      <c r="O8" s="41">
        <f t="shared" si="2"/>
        <v>538586</v>
      </c>
      <c r="P8" s="41">
        <f t="shared" si="2"/>
        <v>642000</v>
      </c>
      <c r="Q8" s="41">
        <f t="shared" si="2"/>
        <v>844000</v>
      </c>
      <c r="R8" s="41">
        <f t="shared" si="2"/>
        <v>807000</v>
      </c>
      <c r="S8" s="41">
        <f t="shared" si="2"/>
        <v>946000</v>
      </c>
      <c r="T8" s="41">
        <f t="shared" si="2"/>
        <v>1151000</v>
      </c>
      <c r="U8" s="41">
        <f t="shared" si="2"/>
        <v>1197000</v>
      </c>
      <c r="V8" s="41">
        <f t="shared" si="2"/>
        <v>1206000</v>
      </c>
      <c r="W8" s="41">
        <f t="shared" si="2"/>
        <v>1266046</v>
      </c>
      <c r="X8" s="41">
        <f t="shared" si="2"/>
        <v>1302802</v>
      </c>
      <c r="Y8" s="41">
        <f t="shared" si="2"/>
        <v>0</v>
      </c>
      <c r="Z8" s="42" t="str">
        <f t="shared" ref="Z8:Z24" si="3">IF(N(Y8)=0,"",Y8/Y$8*100)</f>
        <v/>
      </c>
      <c r="AA8" s="42" t="str">
        <f t="shared" ref="AA8:AA24" si="4">IF(OR(N(Y8)=0,N(X8)=0),"",Y8/X8*100-100)</f>
        <v/>
      </c>
      <c r="AB8" s="43"/>
      <c r="AC8" s="43"/>
      <c r="AD8" s="44"/>
      <c r="AE8" s="45" t="str">
        <f t="shared" ref="AE8:AE24" si="5">IF(MAX(U8:Y8)&gt;0,IF(AE$3=1,$B$3,IF(AE$3=2,$C$3,$D$3)),IF(AE$3=1,$E$3,IF(AE$3=2,$F$3,$G$3)))</f>
        <v>DATA</v>
      </c>
    </row>
    <row r="9" spans="1:31" ht="16.5" thickTop="1" thickBot="1" x14ac:dyDescent="0.25">
      <c r="A9" s="38" t="str">
        <f>[1]CODES!$A525</f>
        <v>051</v>
      </c>
      <c r="B9" s="39" t="str">
        <f>IF($AE$3=1,[1]CODES!$B525,IF($AE$3=2,[1]CODES!$C525,[1]CODES!$D525))</f>
        <v>AIR</v>
      </c>
      <c r="C9" s="40" t="str">
        <f t="shared" si="1"/>
        <v/>
      </c>
      <c r="D9" s="48">
        <f t="shared" ref="D9:Y9" si="6">SUM(D10:D12)</f>
        <v>0</v>
      </c>
      <c r="E9" s="48">
        <f t="shared" si="6"/>
        <v>0</v>
      </c>
      <c r="F9" s="48">
        <f t="shared" si="6"/>
        <v>97000</v>
      </c>
      <c r="G9" s="48">
        <f t="shared" si="6"/>
        <v>100000</v>
      </c>
      <c r="H9" s="48">
        <f t="shared" si="6"/>
        <v>97000</v>
      </c>
      <c r="I9" s="48">
        <f t="shared" si="6"/>
        <v>78000</v>
      </c>
      <c r="J9" s="48">
        <f t="shared" si="6"/>
        <v>80324</v>
      </c>
      <c r="K9" s="48">
        <f t="shared" si="6"/>
        <v>85701</v>
      </c>
      <c r="L9" s="48">
        <f t="shared" si="6"/>
        <v>96607</v>
      </c>
      <c r="M9" s="48">
        <f t="shared" si="6"/>
        <v>131000</v>
      </c>
      <c r="N9" s="48">
        <f t="shared" si="6"/>
        <v>171563</v>
      </c>
      <c r="O9" s="48">
        <f t="shared" si="6"/>
        <v>200051</v>
      </c>
      <c r="P9" s="48">
        <f t="shared" si="6"/>
        <v>234000</v>
      </c>
      <c r="Q9" s="48">
        <f t="shared" si="6"/>
        <v>358000</v>
      </c>
      <c r="R9" s="48">
        <f t="shared" si="6"/>
        <v>271000</v>
      </c>
      <c r="S9" s="48">
        <f t="shared" si="6"/>
        <v>369000</v>
      </c>
      <c r="T9" s="48">
        <f t="shared" si="6"/>
        <v>369000</v>
      </c>
      <c r="U9" s="48">
        <f t="shared" si="6"/>
        <v>416000</v>
      </c>
      <c r="V9" s="48">
        <f t="shared" si="6"/>
        <v>423000</v>
      </c>
      <c r="W9" s="48">
        <f t="shared" si="6"/>
        <v>443480</v>
      </c>
      <c r="X9" s="48">
        <f t="shared" si="6"/>
        <v>402207</v>
      </c>
      <c r="Y9" s="48">
        <f t="shared" si="6"/>
        <v>0</v>
      </c>
      <c r="Z9" s="49" t="str">
        <f t="shared" si="3"/>
        <v/>
      </c>
      <c r="AA9" s="49" t="str">
        <f t="shared" si="4"/>
        <v/>
      </c>
      <c r="AB9" s="50"/>
      <c r="AC9" s="51"/>
      <c r="AD9" s="51"/>
      <c r="AE9" s="45" t="str">
        <f t="shared" si="5"/>
        <v>DATA</v>
      </c>
    </row>
    <row r="10" spans="1:31" ht="15.75" thickTop="1" thickBot="1" x14ac:dyDescent="0.25">
      <c r="A10" s="52" t="str">
        <f>[1]CODES!$A526</f>
        <v>0510000</v>
      </c>
      <c r="B10" s="53" t="str">
        <f>IF($AE$3=1,[1]CODES!$B526,IF($AE$3=2,[1]CODES!$C526,[1]CODES!$D526))</f>
        <v>Scheduled flights</v>
      </c>
      <c r="C10" s="54" t="str">
        <f t="shared" si="1"/>
        <v/>
      </c>
      <c r="D10" s="55"/>
      <c r="E10" s="55"/>
      <c r="F10" s="55">
        <v>97000</v>
      </c>
      <c r="G10" s="55">
        <v>100000</v>
      </c>
      <c r="H10" s="55">
        <v>97000</v>
      </c>
      <c r="I10" s="55">
        <v>78000</v>
      </c>
      <c r="J10" s="55">
        <v>80324</v>
      </c>
      <c r="K10" s="55">
        <v>85701</v>
      </c>
      <c r="L10" s="55">
        <v>96607</v>
      </c>
      <c r="M10" s="55">
        <v>131000</v>
      </c>
      <c r="N10" s="55">
        <v>171563</v>
      </c>
      <c r="O10" s="55">
        <v>200051</v>
      </c>
      <c r="P10" s="55">
        <v>234000</v>
      </c>
      <c r="Q10" s="55">
        <v>358000</v>
      </c>
      <c r="R10" s="55">
        <v>271000</v>
      </c>
      <c r="S10" s="55">
        <v>369000</v>
      </c>
      <c r="T10" s="55">
        <v>369000</v>
      </c>
      <c r="U10" s="55">
        <v>416000</v>
      </c>
      <c r="V10" s="55">
        <v>423000</v>
      </c>
      <c r="W10" s="55">
        <v>443480</v>
      </c>
      <c r="X10" s="55">
        <v>402207</v>
      </c>
      <c r="Y10" s="55"/>
      <c r="Z10" s="49" t="str">
        <f t="shared" si="3"/>
        <v/>
      </c>
      <c r="AA10" s="49" t="str">
        <f t="shared" si="4"/>
        <v/>
      </c>
      <c r="AB10" s="51"/>
      <c r="AC10" s="51"/>
      <c r="AD10" s="51"/>
      <c r="AE10" s="45" t="str">
        <f t="shared" si="5"/>
        <v>DATA</v>
      </c>
    </row>
    <row r="11" spans="1:31" ht="15.75" hidden="1" thickTop="1" thickBot="1" x14ac:dyDescent="0.25">
      <c r="A11" s="52" t="str">
        <f>[1]CODES!$A527</f>
        <v>0510001</v>
      </c>
      <c r="B11" s="53" t="str">
        <f>IF($AE$3=1,[1]CODES!$B527,IF($AE$3=2,[1]CODES!$C527,[1]CODES!$D527))</f>
        <v>Non-scheduled flights</v>
      </c>
      <c r="C11" s="54" t="str">
        <f t="shared" si="1"/>
        <v/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49" t="str">
        <f t="shared" si="3"/>
        <v/>
      </c>
      <c r="AA11" s="49" t="str">
        <f t="shared" si="4"/>
        <v/>
      </c>
      <c r="AB11" s="51"/>
      <c r="AC11" s="51"/>
      <c r="AD11" s="51"/>
      <c r="AE11" s="45" t="str">
        <f t="shared" si="5"/>
        <v>NO DATA</v>
      </c>
    </row>
    <row r="12" spans="1:31" ht="15.75" hidden="1" thickTop="1" thickBot="1" x14ac:dyDescent="0.25">
      <c r="A12" s="52" t="str">
        <f>[1]CODES!$A528</f>
        <v>0510099</v>
      </c>
      <c r="B12" s="53" t="str">
        <f>IF($AE$3=1,[1]CODES!$B528,IF($AE$3=2,[1]CODES!$C528,[1]CODES!$D528))</f>
        <v>Other services</v>
      </c>
      <c r="C12" s="54" t="str">
        <f t="shared" si="1"/>
        <v/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49" t="str">
        <f t="shared" si="3"/>
        <v/>
      </c>
      <c r="AA12" s="49" t="str">
        <f t="shared" si="4"/>
        <v/>
      </c>
      <c r="AB12" s="51"/>
      <c r="AC12" s="51"/>
      <c r="AD12" s="51"/>
      <c r="AE12" s="45" t="str">
        <f t="shared" si="5"/>
        <v>NO DATA</v>
      </c>
    </row>
    <row r="13" spans="1:31" ht="16.5" hidden="1" thickTop="1" thickBot="1" x14ac:dyDescent="0.25">
      <c r="A13" s="38" t="str">
        <f>[1]CODES!$A529</f>
        <v>052</v>
      </c>
      <c r="B13" s="39" t="str">
        <f>IF($AE$3=1,[1]CODES!$B529,IF($AE$3=2,[1]CODES!$C529,[1]CODES!$D529))</f>
        <v>WATERWAY</v>
      </c>
      <c r="C13" s="40" t="str">
        <f t="shared" si="1"/>
        <v/>
      </c>
      <c r="D13" s="48">
        <f t="shared" ref="D13:Y13" si="7">SUM(D14:D16)</f>
        <v>0</v>
      </c>
      <c r="E13" s="48">
        <f t="shared" si="7"/>
        <v>0</v>
      </c>
      <c r="F13" s="48">
        <f t="shared" si="7"/>
        <v>0</v>
      </c>
      <c r="G13" s="48">
        <f t="shared" si="7"/>
        <v>0</v>
      </c>
      <c r="H13" s="48">
        <f t="shared" si="7"/>
        <v>0</v>
      </c>
      <c r="I13" s="48">
        <f t="shared" si="7"/>
        <v>0</v>
      </c>
      <c r="J13" s="48">
        <f t="shared" si="7"/>
        <v>0</v>
      </c>
      <c r="K13" s="48">
        <f t="shared" si="7"/>
        <v>0</v>
      </c>
      <c r="L13" s="48">
        <f t="shared" si="7"/>
        <v>0</v>
      </c>
      <c r="M13" s="48">
        <f t="shared" si="7"/>
        <v>0</v>
      </c>
      <c r="N13" s="48">
        <f t="shared" si="7"/>
        <v>0</v>
      </c>
      <c r="O13" s="48">
        <f t="shared" si="7"/>
        <v>0</v>
      </c>
      <c r="P13" s="48">
        <f t="shared" si="7"/>
        <v>0</v>
      </c>
      <c r="Q13" s="48">
        <f t="shared" si="7"/>
        <v>0</v>
      </c>
      <c r="R13" s="48">
        <f t="shared" si="7"/>
        <v>0</v>
      </c>
      <c r="S13" s="48">
        <f t="shared" si="7"/>
        <v>0</v>
      </c>
      <c r="T13" s="48">
        <f t="shared" si="7"/>
        <v>0</v>
      </c>
      <c r="U13" s="48">
        <f t="shared" si="7"/>
        <v>0</v>
      </c>
      <c r="V13" s="48">
        <f t="shared" si="7"/>
        <v>0</v>
      </c>
      <c r="W13" s="48">
        <f t="shared" si="7"/>
        <v>0</v>
      </c>
      <c r="X13" s="48">
        <f t="shared" si="7"/>
        <v>0</v>
      </c>
      <c r="Y13" s="48">
        <f t="shared" si="7"/>
        <v>0</v>
      </c>
      <c r="Z13" s="49" t="str">
        <f t="shared" si="3"/>
        <v/>
      </c>
      <c r="AA13" s="49" t="str">
        <f t="shared" si="4"/>
        <v/>
      </c>
      <c r="AB13" s="50"/>
      <c r="AC13" s="51"/>
      <c r="AD13" s="51"/>
      <c r="AE13" s="45" t="str">
        <f t="shared" si="5"/>
        <v>NO DATA</v>
      </c>
    </row>
    <row r="14" spans="1:31" ht="15.75" hidden="1" thickTop="1" thickBot="1" x14ac:dyDescent="0.25">
      <c r="A14" s="52" t="str">
        <f>[1]CODES!$A530</f>
        <v>0520000</v>
      </c>
      <c r="B14" s="53" t="str">
        <f>IF($AE$3=1,[1]CODES!$B530,IF($AE$3=2,[1]CODES!$C530,[1]CODES!$D530))</f>
        <v>Passenger lines and ferries</v>
      </c>
      <c r="C14" s="54" t="str">
        <f t="shared" si="1"/>
        <v/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49" t="str">
        <f t="shared" si="3"/>
        <v/>
      </c>
      <c r="AA14" s="49" t="str">
        <f t="shared" si="4"/>
        <v/>
      </c>
      <c r="AB14" s="51"/>
      <c r="AC14" s="51"/>
      <c r="AD14" s="51"/>
      <c r="AE14" s="45" t="str">
        <f t="shared" si="5"/>
        <v>NO DATA</v>
      </c>
    </row>
    <row r="15" spans="1:31" ht="15.75" hidden="1" thickTop="1" thickBot="1" x14ac:dyDescent="0.25">
      <c r="A15" s="52" t="str">
        <f>[1]CODES!$A531</f>
        <v>0520001</v>
      </c>
      <c r="B15" s="53" t="str">
        <f>IF($AE$3=1,[1]CODES!$B531,IF($AE$3=2,[1]CODES!$C531,[1]CODES!$D531))</f>
        <v>Cruise passengers</v>
      </c>
      <c r="C15" s="54" t="str">
        <f t="shared" si="1"/>
        <v/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49" t="str">
        <f t="shared" si="3"/>
        <v/>
      </c>
      <c r="AA15" s="49" t="str">
        <f t="shared" si="4"/>
        <v/>
      </c>
      <c r="AB15" s="51"/>
      <c r="AC15" s="51"/>
      <c r="AD15" s="51"/>
      <c r="AE15" s="45" t="str">
        <f t="shared" si="5"/>
        <v>NO DATA</v>
      </c>
    </row>
    <row r="16" spans="1:31" ht="15.75" hidden="1" thickTop="1" thickBot="1" x14ac:dyDescent="0.25">
      <c r="A16" s="52" t="str">
        <f>[1]CODES!$A532</f>
        <v>0520099</v>
      </c>
      <c r="B16" s="53" t="str">
        <f>IF($AE$3=1,[1]CODES!$B532,IF($AE$3=2,[1]CODES!$C532,[1]CODES!$D532))</f>
        <v>Other</v>
      </c>
      <c r="C16" s="54" t="str">
        <f t="shared" si="1"/>
        <v/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49" t="str">
        <f t="shared" si="3"/>
        <v/>
      </c>
      <c r="AA16" s="49" t="str">
        <f t="shared" si="4"/>
        <v/>
      </c>
      <c r="AB16" s="51"/>
      <c r="AC16" s="51"/>
      <c r="AD16" s="51"/>
      <c r="AE16" s="45" t="str">
        <f t="shared" si="5"/>
        <v>NO DATA</v>
      </c>
    </row>
    <row r="17" spans="1:31" ht="16.5" thickTop="1" thickBot="1" x14ac:dyDescent="0.25">
      <c r="A17" s="38" t="str">
        <f>[1]CODES!$A533</f>
        <v>053</v>
      </c>
      <c r="B17" s="39" t="str">
        <f>IF($AE$3=1,[1]CODES!$B533,IF($AE$3=2,[1]CODES!$C533,[1]CODES!$D533))</f>
        <v>LAND</v>
      </c>
      <c r="C17" s="40" t="str">
        <f t="shared" si="1"/>
        <v/>
      </c>
      <c r="D17" s="48">
        <f t="shared" ref="D17:Y17" si="8">SUM(D18:D22)</f>
        <v>0</v>
      </c>
      <c r="E17" s="48">
        <f t="shared" si="8"/>
        <v>0</v>
      </c>
      <c r="F17" s="48">
        <f t="shared" si="8"/>
        <v>78000</v>
      </c>
      <c r="G17" s="48">
        <f t="shared" si="8"/>
        <v>95000</v>
      </c>
      <c r="H17" s="48">
        <f t="shared" si="8"/>
        <v>92000</v>
      </c>
      <c r="I17" s="48">
        <f t="shared" si="8"/>
        <v>115000</v>
      </c>
      <c r="J17" s="48">
        <f t="shared" si="8"/>
        <v>124963</v>
      </c>
      <c r="K17" s="48">
        <f t="shared" si="8"/>
        <v>168518</v>
      </c>
      <c r="L17" s="48">
        <f t="shared" si="8"/>
        <v>208049</v>
      </c>
      <c r="M17" s="48">
        <f t="shared" si="8"/>
        <v>381000</v>
      </c>
      <c r="N17" s="48">
        <f t="shared" si="8"/>
        <v>296165</v>
      </c>
      <c r="O17" s="48">
        <f t="shared" si="8"/>
        <v>338535</v>
      </c>
      <c r="P17" s="48">
        <f t="shared" si="8"/>
        <v>408000</v>
      </c>
      <c r="Q17" s="48">
        <f t="shared" si="8"/>
        <v>486000</v>
      </c>
      <c r="R17" s="48">
        <f t="shared" si="8"/>
        <v>536000</v>
      </c>
      <c r="S17" s="48">
        <f t="shared" si="8"/>
        <v>577000</v>
      </c>
      <c r="T17" s="48">
        <f t="shared" si="8"/>
        <v>782000</v>
      </c>
      <c r="U17" s="48">
        <f t="shared" si="8"/>
        <v>781000</v>
      </c>
      <c r="V17" s="48">
        <f t="shared" si="8"/>
        <v>783000</v>
      </c>
      <c r="W17" s="48">
        <f t="shared" si="8"/>
        <v>822566</v>
      </c>
      <c r="X17" s="48">
        <f t="shared" si="8"/>
        <v>900595</v>
      </c>
      <c r="Y17" s="48">
        <f t="shared" si="8"/>
        <v>0</v>
      </c>
      <c r="Z17" s="49" t="str">
        <f t="shared" si="3"/>
        <v/>
      </c>
      <c r="AA17" s="49" t="str">
        <f t="shared" si="4"/>
        <v/>
      </c>
      <c r="AB17" s="50"/>
      <c r="AC17" s="51"/>
      <c r="AD17" s="51"/>
      <c r="AE17" s="45" t="str">
        <f t="shared" si="5"/>
        <v>DATA</v>
      </c>
    </row>
    <row r="18" spans="1:31" ht="15.75" hidden="1" thickTop="1" thickBot="1" x14ac:dyDescent="0.25">
      <c r="A18" s="52" t="str">
        <f>[1]CODES!$A534</f>
        <v>0530000</v>
      </c>
      <c r="B18" s="53" t="str">
        <f>IF($AE$3=1,[1]CODES!$B534,IF($AE$3=2,[1]CODES!$C534,[1]CODES!$D534))</f>
        <v>Railway</v>
      </c>
      <c r="C18" s="54" t="str">
        <f t="shared" si="1"/>
        <v/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49" t="str">
        <f t="shared" si="3"/>
        <v/>
      </c>
      <c r="AA18" s="49" t="str">
        <f t="shared" si="4"/>
        <v/>
      </c>
      <c r="AB18" s="51"/>
      <c r="AC18" s="51"/>
      <c r="AD18" s="51"/>
      <c r="AE18" s="45" t="str">
        <f t="shared" si="5"/>
        <v>NO DATA</v>
      </c>
    </row>
    <row r="19" spans="1:31" ht="30" thickTop="1" thickBot="1" x14ac:dyDescent="0.25">
      <c r="A19" s="52" t="str">
        <f>[1]CODES!$A535</f>
        <v>0530001</v>
      </c>
      <c r="B19" s="53" t="str">
        <f>IF($AE$3=1,[1]CODES!$B535,IF($AE$3=2,[1]CODES!$C535,[1]CODES!$D535))</f>
        <v>Motor coach/bus &amp; other public transport</v>
      </c>
      <c r="C19" s="54" t="str">
        <f t="shared" si="1"/>
        <v/>
      </c>
      <c r="D19" s="55"/>
      <c r="E19" s="55"/>
      <c r="F19" s="55">
        <v>78000</v>
      </c>
      <c r="G19" s="55">
        <v>95000</v>
      </c>
      <c r="H19" s="55">
        <v>92000</v>
      </c>
      <c r="I19" s="55">
        <v>115000</v>
      </c>
      <c r="J19" s="55">
        <v>124963</v>
      </c>
      <c r="K19" s="55">
        <v>168518</v>
      </c>
      <c r="L19" s="55">
        <v>208049</v>
      </c>
      <c r="M19" s="55">
        <v>381000</v>
      </c>
      <c r="N19" s="55">
        <v>296165</v>
      </c>
      <c r="O19" s="55">
        <v>338535</v>
      </c>
      <c r="P19" s="55">
        <v>408000</v>
      </c>
      <c r="Q19" s="55">
        <v>486000</v>
      </c>
      <c r="R19" s="55">
        <v>536000</v>
      </c>
      <c r="S19" s="55">
        <v>577000</v>
      </c>
      <c r="T19" s="55">
        <v>782000</v>
      </c>
      <c r="U19" s="55">
        <v>781000</v>
      </c>
      <c r="V19" s="55">
        <v>783000</v>
      </c>
      <c r="W19" s="55">
        <v>822566</v>
      </c>
      <c r="X19" s="55">
        <v>900595</v>
      </c>
      <c r="Y19" s="55"/>
      <c r="Z19" s="49" t="str">
        <f t="shared" si="3"/>
        <v/>
      </c>
      <c r="AA19" s="49" t="str">
        <f t="shared" si="4"/>
        <v/>
      </c>
      <c r="AB19" s="51"/>
      <c r="AC19" s="51"/>
      <c r="AD19" s="51"/>
      <c r="AE19" s="45" t="str">
        <f t="shared" si="5"/>
        <v>DATA</v>
      </c>
    </row>
    <row r="20" spans="1:31" ht="30" hidden="1" thickTop="1" thickBot="1" x14ac:dyDescent="0.25">
      <c r="A20" s="52" t="str">
        <f>[1]CODES!$A536</f>
        <v>0530002</v>
      </c>
      <c r="B20" s="53" t="str">
        <f>IF($AE$3=1,[1]CODES!$B536,IF($AE$3=2,[1]CODES!$C536,[1]CODES!$D536))</f>
        <v>Private vehicles (up to eight persons)</v>
      </c>
      <c r="C20" s="54" t="str">
        <f t="shared" si="1"/>
        <v/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49" t="str">
        <f t="shared" si="3"/>
        <v/>
      </c>
      <c r="AA20" s="49" t="str">
        <f t="shared" si="4"/>
        <v/>
      </c>
      <c r="AB20" s="51"/>
      <c r="AC20" s="51"/>
      <c r="AD20" s="51"/>
      <c r="AE20" s="45" t="str">
        <f t="shared" si="5"/>
        <v>NO DATA</v>
      </c>
    </row>
    <row r="21" spans="1:31" ht="15.75" hidden="1" thickTop="1" thickBot="1" x14ac:dyDescent="0.25">
      <c r="A21" s="52" t="str">
        <f>[1]CODES!$A537</f>
        <v>0530003</v>
      </c>
      <c r="B21" s="53" t="str">
        <f>IF($AE$3=1,[1]CODES!$B537,IF($AE$3=2,[1]CODES!$C537,[1]CODES!$D537))</f>
        <v>Vehicle rental</v>
      </c>
      <c r="C21" s="54" t="str">
        <f t="shared" si="1"/>
        <v/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49" t="str">
        <f t="shared" si="3"/>
        <v/>
      </c>
      <c r="AA21" s="49" t="str">
        <f t="shared" si="4"/>
        <v/>
      </c>
      <c r="AB21" s="51"/>
      <c r="AC21" s="51"/>
      <c r="AD21" s="51"/>
      <c r="AE21" s="45" t="str">
        <f t="shared" si="5"/>
        <v>NO DATA</v>
      </c>
    </row>
    <row r="22" spans="1:31" ht="15.75" hidden="1" thickTop="1" thickBot="1" x14ac:dyDescent="0.25">
      <c r="A22" s="52" t="str">
        <f>[1]CODES!$A538</f>
        <v>0530099</v>
      </c>
      <c r="B22" s="53" t="str">
        <f>IF($AE$3=1,[1]CODES!$B538,IF($AE$3=2,[1]CODES!$C538,[1]CODES!$D538))</f>
        <v>Other means of land transport</v>
      </c>
      <c r="C22" s="54" t="str">
        <f t="shared" si="1"/>
        <v/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49" t="str">
        <f t="shared" si="3"/>
        <v/>
      </c>
      <c r="AA22" s="49" t="str">
        <f t="shared" si="4"/>
        <v/>
      </c>
      <c r="AB22" s="51"/>
      <c r="AC22" s="51"/>
      <c r="AD22" s="51"/>
      <c r="AE22" s="45" t="str">
        <f t="shared" si="5"/>
        <v>NO DATA</v>
      </c>
    </row>
    <row r="23" spans="1:31" ht="16.5" hidden="1" thickTop="1" thickBot="1" x14ac:dyDescent="0.25">
      <c r="A23" s="38" t="str">
        <f>[1]CODES!$A539</f>
        <v>054</v>
      </c>
      <c r="B23" s="39" t="str">
        <f>IF($AE$3=1,[1]CODES!$B539,IF($AE$3=2,[1]CODES!$C539,[1]CODES!$D539))</f>
        <v>OTHERS (not specified)</v>
      </c>
      <c r="C23" s="40" t="str">
        <f t="shared" si="1"/>
        <v/>
      </c>
      <c r="D23" s="48">
        <f t="shared" ref="D23:Y23" si="9">SUM(D24)</f>
        <v>0</v>
      </c>
      <c r="E23" s="48">
        <f t="shared" si="9"/>
        <v>0</v>
      </c>
      <c r="F23" s="48">
        <f t="shared" si="9"/>
        <v>0</v>
      </c>
      <c r="G23" s="48">
        <f t="shared" si="9"/>
        <v>0</v>
      </c>
      <c r="H23" s="48">
        <f t="shared" si="9"/>
        <v>0</v>
      </c>
      <c r="I23" s="48">
        <f t="shared" si="9"/>
        <v>0</v>
      </c>
      <c r="J23" s="48">
        <f t="shared" si="9"/>
        <v>0</v>
      </c>
      <c r="K23" s="48">
        <f t="shared" si="9"/>
        <v>0</v>
      </c>
      <c r="L23" s="48">
        <f t="shared" si="9"/>
        <v>0</v>
      </c>
      <c r="M23" s="48">
        <f t="shared" si="9"/>
        <v>0</v>
      </c>
      <c r="N23" s="48">
        <f t="shared" si="9"/>
        <v>0</v>
      </c>
      <c r="O23" s="48">
        <f t="shared" si="9"/>
        <v>0</v>
      </c>
      <c r="P23" s="48">
        <f t="shared" si="9"/>
        <v>0</v>
      </c>
      <c r="Q23" s="48">
        <f t="shared" si="9"/>
        <v>0</v>
      </c>
      <c r="R23" s="48">
        <f t="shared" si="9"/>
        <v>0</v>
      </c>
      <c r="S23" s="48">
        <f t="shared" si="9"/>
        <v>0</v>
      </c>
      <c r="T23" s="48">
        <f t="shared" si="9"/>
        <v>0</v>
      </c>
      <c r="U23" s="48">
        <f t="shared" si="9"/>
        <v>0</v>
      </c>
      <c r="V23" s="48">
        <f t="shared" si="9"/>
        <v>0</v>
      </c>
      <c r="W23" s="48">
        <f t="shared" si="9"/>
        <v>0</v>
      </c>
      <c r="X23" s="48">
        <f t="shared" si="9"/>
        <v>0</v>
      </c>
      <c r="Y23" s="48">
        <f t="shared" si="9"/>
        <v>0</v>
      </c>
      <c r="Z23" s="49" t="str">
        <f t="shared" si="3"/>
        <v/>
      </c>
      <c r="AA23" s="49" t="str">
        <f t="shared" si="4"/>
        <v/>
      </c>
      <c r="AB23" s="50"/>
      <c r="AC23" s="51"/>
      <c r="AD23" s="51"/>
      <c r="AE23" s="45" t="str">
        <f t="shared" si="5"/>
        <v>NO DATA</v>
      </c>
    </row>
    <row r="24" spans="1:31" ht="15.75" hidden="1" thickTop="1" thickBot="1" x14ac:dyDescent="0.25">
      <c r="A24" s="52" t="str">
        <f>[1]CODES!$A540</f>
        <v>0540000</v>
      </c>
      <c r="B24" s="53" t="str">
        <f>IF($AE$3=1,[1]CODES!$B540,IF($AE$3=2,[1]CODES!$C540,[1]CODES!$D540))</f>
        <v>Other means of transport</v>
      </c>
      <c r="C24" s="54" t="str">
        <f t="shared" si="1"/>
        <v/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49" t="str">
        <f t="shared" si="3"/>
        <v/>
      </c>
      <c r="AA24" s="49" t="str">
        <f t="shared" si="4"/>
        <v/>
      </c>
      <c r="AB24" s="51"/>
      <c r="AC24" s="51"/>
      <c r="AD24" s="51"/>
      <c r="AE24" s="45" t="str">
        <f t="shared" si="5"/>
        <v>NO DATA</v>
      </c>
    </row>
    <row r="25" spans="1:31" ht="3" customHeight="1" thickTop="1" thickBot="1" x14ac:dyDescent="0.25">
      <c r="A25" s="56"/>
      <c r="B25" s="57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0" t="str">
        <f t="shared" ref="Z25" si="10">IF(N(V25)=0,"",V25/V$8*100)</f>
        <v/>
      </c>
      <c r="AA25" s="60" t="str">
        <f t="shared" ref="AA25" si="11">IF(OR(N(U25)=0,N(V25)=0),"",V25/U25*100-100)</f>
        <v/>
      </c>
      <c r="AB25" s="61"/>
      <c r="AC25" s="61"/>
      <c r="AD25" s="61"/>
      <c r="AE25" s="62" t="str">
        <f>IF($AE$3=1,$B$3,IF($AE$3=2,$C$3,$D$3))</f>
        <v>DATA</v>
      </c>
    </row>
    <row r="26" spans="1:31" ht="15.95" customHeight="1" thickTop="1" x14ac:dyDescent="0.2"/>
  </sheetData>
  <sheetProtection autoFilter="0"/>
  <autoFilter ref="AE6:AE25">
    <filterColumn colId="0">
      <filters>
        <filter val="DATA"/>
      </filters>
    </filterColumn>
  </autoFilter>
  <dataValidations count="1">
    <dataValidation type="whole" allowBlank="1" showInputMessage="1" showErrorMessage="1" sqref="D8:Y25">
      <formula1>0</formula1>
      <formula2>100000000000</formula2>
    </dataValidation>
  </dataValidations>
  <hyperlinks>
    <hyperlink ref="A3" r:id="rId1" display="http://statistics.unwto.org/news/2014-03-05/methodological-notes-tourism-statistics-database"/>
  </hyperlinks>
  <printOptions horizontalCentered="1"/>
  <pageMargins left="0" right="0" top="0.196850393700787" bottom="0.196850393700787" header="0" footer="0"/>
  <pageSetup paperSize="9" scale="80" fitToHeight="10" orientation="landscape" cellComments="atEnd" errors="blank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>
    <tabColor theme="3" tint="0.39997558519241921"/>
  </sheetPr>
  <dimension ref="A1:AE47"/>
  <sheetViews>
    <sheetView showGridLines="0" showZeros="0" topLeftCell="B4" workbookViewId="0">
      <pane xSplit="2" ySplit="4" topLeftCell="D8" activePane="bottomRight" state="frozen"/>
      <selection activeCell="B4" sqref="B4"/>
      <selection pane="topRight" activeCell="D4" sqref="D4"/>
      <selection pane="bottomLeft" activeCell="B8" sqref="B8"/>
      <selection pane="bottomRight" activeCell="AB4" sqref="AB1:AB1048576"/>
    </sheetView>
  </sheetViews>
  <sheetFormatPr defaultColWidth="11.42578125" defaultRowHeight="15.95" customHeight="1" x14ac:dyDescent="0.2"/>
  <cols>
    <col min="1" max="1" width="10.7109375" style="27" hidden="1" customWidth="1"/>
    <col min="2" max="2" width="35.7109375" style="27" customWidth="1"/>
    <col min="3" max="3" width="5.7109375" style="63" hidden="1" customWidth="1"/>
    <col min="4" max="19" width="11.42578125" style="64" hidden="1" customWidth="1"/>
    <col min="20" max="20" width="9.140625" style="64" bestFit="1" customWidth="1"/>
    <col min="21" max="25" width="11.42578125" style="64" customWidth="1"/>
    <col min="26" max="26" width="8.7109375" style="65" hidden="1" customWidth="1"/>
    <col min="27" max="27" width="9.7109375" style="65" hidden="1" customWidth="1"/>
    <col min="28" max="30" width="50.7109375" style="46" hidden="1" customWidth="1"/>
    <col min="31" max="31" width="25.7109375" style="66" customWidth="1"/>
    <col min="32" max="230" width="11.42578125" style="46"/>
    <col min="231" max="232" width="9.85546875" style="46" customWidth="1"/>
    <col min="233" max="233" width="34.28515625" style="46" customWidth="1"/>
    <col min="234" max="234" width="2.7109375" style="46" customWidth="1"/>
    <col min="235" max="235" width="11.42578125" style="46" customWidth="1"/>
    <col min="236" max="251" width="11.42578125" style="46"/>
    <col min="252" max="253" width="7.7109375" style="46" customWidth="1"/>
    <col min="254" max="254" width="50.7109375" style="46" customWidth="1"/>
    <col min="255" max="486" width="11.42578125" style="46"/>
    <col min="487" max="488" width="9.85546875" style="46" customWidth="1"/>
    <col min="489" max="489" width="34.28515625" style="46" customWidth="1"/>
    <col min="490" max="490" width="2.7109375" style="46" customWidth="1"/>
    <col min="491" max="491" width="11.42578125" style="46" customWidth="1"/>
    <col min="492" max="507" width="11.42578125" style="46"/>
    <col min="508" max="509" width="7.7109375" style="46" customWidth="1"/>
    <col min="510" max="510" width="50.7109375" style="46" customWidth="1"/>
    <col min="511" max="742" width="11.42578125" style="46"/>
    <col min="743" max="744" width="9.85546875" style="46" customWidth="1"/>
    <col min="745" max="745" width="34.28515625" style="46" customWidth="1"/>
    <col min="746" max="746" width="2.7109375" style="46" customWidth="1"/>
    <col min="747" max="747" width="11.42578125" style="46" customWidth="1"/>
    <col min="748" max="763" width="11.42578125" style="46"/>
    <col min="764" max="765" width="7.7109375" style="46" customWidth="1"/>
    <col min="766" max="766" width="50.7109375" style="46" customWidth="1"/>
    <col min="767" max="998" width="11.42578125" style="46"/>
    <col min="999" max="1000" width="9.85546875" style="46" customWidth="1"/>
    <col min="1001" max="1001" width="34.28515625" style="46" customWidth="1"/>
    <col min="1002" max="1002" width="2.7109375" style="46" customWidth="1"/>
    <col min="1003" max="1003" width="11.42578125" style="46" customWidth="1"/>
    <col min="1004" max="1019" width="11.42578125" style="46"/>
    <col min="1020" max="1021" width="7.7109375" style="46" customWidth="1"/>
    <col min="1022" max="1022" width="50.7109375" style="46" customWidth="1"/>
    <col min="1023" max="1254" width="11.42578125" style="46"/>
    <col min="1255" max="1256" width="9.85546875" style="46" customWidth="1"/>
    <col min="1257" max="1257" width="34.28515625" style="46" customWidth="1"/>
    <col min="1258" max="1258" width="2.7109375" style="46" customWidth="1"/>
    <col min="1259" max="1259" width="11.42578125" style="46" customWidth="1"/>
    <col min="1260" max="1275" width="11.42578125" style="46"/>
    <col min="1276" max="1277" width="7.7109375" style="46" customWidth="1"/>
    <col min="1278" max="1278" width="50.7109375" style="46" customWidth="1"/>
    <col min="1279" max="1510" width="11.42578125" style="46"/>
    <col min="1511" max="1512" width="9.85546875" style="46" customWidth="1"/>
    <col min="1513" max="1513" width="34.28515625" style="46" customWidth="1"/>
    <col min="1514" max="1514" width="2.7109375" style="46" customWidth="1"/>
    <col min="1515" max="1515" width="11.42578125" style="46" customWidth="1"/>
    <col min="1516" max="1531" width="11.42578125" style="46"/>
    <col min="1532" max="1533" width="7.7109375" style="46" customWidth="1"/>
    <col min="1534" max="1534" width="50.7109375" style="46" customWidth="1"/>
    <col min="1535" max="1766" width="11.42578125" style="46"/>
    <col min="1767" max="1768" width="9.85546875" style="46" customWidth="1"/>
    <col min="1769" max="1769" width="34.28515625" style="46" customWidth="1"/>
    <col min="1770" max="1770" width="2.7109375" style="46" customWidth="1"/>
    <col min="1771" max="1771" width="11.42578125" style="46" customWidth="1"/>
    <col min="1772" max="1787" width="11.42578125" style="46"/>
    <col min="1788" max="1789" width="7.7109375" style="46" customWidth="1"/>
    <col min="1790" max="1790" width="50.7109375" style="46" customWidth="1"/>
    <col min="1791" max="2022" width="11.42578125" style="46"/>
    <col min="2023" max="2024" width="9.85546875" style="46" customWidth="1"/>
    <col min="2025" max="2025" width="34.28515625" style="46" customWidth="1"/>
    <col min="2026" max="2026" width="2.7109375" style="46" customWidth="1"/>
    <col min="2027" max="2027" width="11.42578125" style="46" customWidth="1"/>
    <col min="2028" max="2043" width="11.42578125" style="46"/>
    <col min="2044" max="2045" width="7.7109375" style="46" customWidth="1"/>
    <col min="2046" max="2046" width="50.7109375" style="46" customWidth="1"/>
    <col min="2047" max="2278" width="11.42578125" style="46"/>
    <col min="2279" max="2280" width="9.85546875" style="46" customWidth="1"/>
    <col min="2281" max="2281" width="34.28515625" style="46" customWidth="1"/>
    <col min="2282" max="2282" width="2.7109375" style="46" customWidth="1"/>
    <col min="2283" max="2283" width="11.42578125" style="46" customWidth="1"/>
    <col min="2284" max="2299" width="11.42578125" style="46"/>
    <col min="2300" max="2301" width="7.7109375" style="46" customWidth="1"/>
    <col min="2302" max="2302" width="50.7109375" style="46" customWidth="1"/>
    <col min="2303" max="2534" width="11.42578125" style="46"/>
    <col min="2535" max="2536" width="9.85546875" style="46" customWidth="1"/>
    <col min="2537" max="2537" width="34.28515625" style="46" customWidth="1"/>
    <col min="2538" max="2538" width="2.7109375" style="46" customWidth="1"/>
    <col min="2539" max="2539" width="11.42578125" style="46" customWidth="1"/>
    <col min="2540" max="2555" width="11.42578125" style="46"/>
    <col min="2556" max="2557" width="7.7109375" style="46" customWidth="1"/>
    <col min="2558" max="2558" width="50.7109375" style="46" customWidth="1"/>
    <col min="2559" max="2790" width="11.42578125" style="46"/>
    <col min="2791" max="2792" width="9.85546875" style="46" customWidth="1"/>
    <col min="2793" max="2793" width="34.28515625" style="46" customWidth="1"/>
    <col min="2794" max="2794" width="2.7109375" style="46" customWidth="1"/>
    <col min="2795" max="2795" width="11.42578125" style="46" customWidth="1"/>
    <col min="2796" max="2811" width="11.42578125" style="46"/>
    <col min="2812" max="2813" width="7.7109375" style="46" customWidth="1"/>
    <col min="2814" max="2814" width="50.7109375" style="46" customWidth="1"/>
    <col min="2815" max="3046" width="11.42578125" style="46"/>
    <col min="3047" max="3048" width="9.85546875" style="46" customWidth="1"/>
    <col min="3049" max="3049" width="34.28515625" style="46" customWidth="1"/>
    <col min="3050" max="3050" width="2.7109375" style="46" customWidth="1"/>
    <col min="3051" max="3051" width="11.42578125" style="46" customWidth="1"/>
    <col min="3052" max="3067" width="11.42578125" style="46"/>
    <col min="3068" max="3069" width="7.7109375" style="46" customWidth="1"/>
    <col min="3070" max="3070" width="50.7109375" style="46" customWidth="1"/>
    <col min="3071" max="3302" width="11.42578125" style="46"/>
    <col min="3303" max="3304" width="9.85546875" style="46" customWidth="1"/>
    <col min="3305" max="3305" width="34.28515625" style="46" customWidth="1"/>
    <col min="3306" max="3306" width="2.7109375" style="46" customWidth="1"/>
    <col min="3307" max="3307" width="11.42578125" style="46" customWidth="1"/>
    <col min="3308" max="3323" width="11.42578125" style="46"/>
    <col min="3324" max="3325" width="7.7109375" style="46" customWidth="1"/>
    <col min="3326" max="3326" width="50.7109375" style="46" customWidth="1"/>
    <col min="3327" max="3558" width="11.42578125" style="46"/>
    <col min="3559" max="3560" width="9.85546875" style="46" customWidth="1"/>
    <col min="3561" max="3561" width="34.28515625" style="46" customWidth="1"/>
    <col min="3562" max="3562" width="2.7109375" style="46" customWidth="1"/>
    <col min="3563" max="3563" width="11.42578125" style="46" customWidth="1"/>
    <col min="3564" max="3579" width="11.42578125" style="46"/>
    <col min="3580" max="3581" width="7.7109375" style="46" customWidth="1"/>
    <col min="3582" max="3582" width="50.7109375" style="46" customWidth="1"/>
    <col min="3583" max="3814" width="11.42578125" style="46"/>
    <col min="3815" max="3816" width="9.85546875" style="46" customWidth="1"/>
    <col min="3817" max="3817" width="34.28515625" style="46" customWidth="1"/>
    <col min="3818" max="3818" width="2.7109375" style="46" customWidth="1"/>
    <col min="3819" max="3819" width="11.42578125" style="46" customWidth="1"/>
    <col min="3820" max="3835" width="11.42578125" style="46"/>
    <col min="3836" max="3837" width="7.7109375" style="46" customWidth="1"/>
    <col min="3838" max="3838" width="50.7109375" style="46" customWidth="1"/>
    <col min="3839" max="4070" width="11.42578125" style="46"/>
    <col min="4071" max="4072" width="9.85546875" style="46" customWidth="1"/>
    <col min="4073" max="4073" width="34.28515625" style="46" customWidth="1"/>
    <col min="4074" max="4074" width="2.7109375" style="46" customWidth="1"/>
    <col min="4075" max="4075" width="11.42578125" style="46" customWidth="1"/>
    <col min="4076" max="4091" width="11.42578125" style="46"/>
    <col min="4092" max="4093" width="7.7109375" style="46" customWidth="1"/>
    <col min="4094" max="4094" width="50.7109375" style="46" customWidth="1"/>
    <col min="4095" max="4326" width="11.42578125" style="46"/>
    <col min="4327" max="4328" width="9.85546875" style="46" customWidth="1"/>
    <col min="4329" max="4329" width="34.28515625" style="46" customWidth="1"/>
    <col min="4330" max="4330" width="2.7109375" style="46" customWidth="1"/>
    <col min="4331" max="4331" width="11.42578125" style="46" customWidth="1"/>
    <col min="4332" max="4347" width="11.42578125" style="46"/>
    <col min="4348" max="4349" width="7.7109375" style="46" customWidth="1"/>
    <col min="4350" max="4350" width="50.7109375" style="46" customWidth="1"/>
    <col min="4351" max="4582" width="11.42578125" style="46"/>
    <col min="4583" max="4584" width="9.85546875" style="46" customWidth="1"/>
    <col min="4585" max="4585" width="34.28515625" style="46" customWidth="1"/>
    <col min="4586" max="4586" width="2.7109375" style="46" customWidth="1"/>
    <col min="4587" max="4587" width="11.42578125" style="46" customWidth="1"/>
    <col min="4588" max="4603" width="11.42578125" style="46"/>
    <col min="4604" max="4605" width="7.7109375" style="46" customWidth="1"/>
    <col min="4606" max="4606" width="50.7109375" style="46" customWidth="1"/>
    <col min="4607" max="4838" width="11.42578125" style="46"/>
    <col min="4839" max="4840" width="9.85546875" style="46" customWidth="1"/>
    <col min="4841" max="4841" width="34.28515625" style="46" customWidth="1"/>
    <col min="4842" max="4842" width="2.7109375" style="46" customWidth="1"/>
    <col min="4843" max="4843" width="11.42578125" style="46" customWidth="1"/>
    <col min="4844" max="4859" width="11.42578125" style="46"/>
    <col min="4860" max="4861" width="7.7109375" style="46" customWidth="1"/>
    <col min="4862" max="4862" width="50.7109375" style="46" customWidth="1"/>
    <col min="4863" max="5094" width="11.42578125" style="46"/>
    <col min="5095" max="5096" width="9.85546875" style="46" customWidth="1"/>
    <col min="5097" max="5097" width="34.28515625" style="46" customWidth="1"/>
    <col min="5098" max="5098" width="2.7109375" style="46" customWidth="1"/>
    <col min="5099" max="5099" width="11.42578125" style="46" customWidth="1"/>
    <col min="5100" max="5115" width="11.42578125" style="46"/>
    <col min="5116" max="5117" width="7.7109375" style="46" customWidth="1"/>
    <col min="5118" max="5118" width="50.7109375" style="46" customWidth="1"/>
    <col min="5119" max="5350" width="11.42578125" style="46"/>
    <col min="5351" max="5352" width="9.85546875" style="46" customWidth="1"/>
    <col min="5353" max="5353" width="34.28515625" style="46" customWidth="1"/>
    <col min="5354" max="5354" width="2.7109375" style="46" customWidth="1"/>
    <col min="5355" max="5355" width="11.42578125" style="46" customWidth="1"/>
    <col min="5356" max="5371" width="11.42578125" style="46"/>
    <col min="5372" max="5373" width="7.7109375" style="46" customWidth="1"/>
    <col min="5374" max="5374" width="50.7109375" style="46" customWidth="1"/>
    <col min="5375" max="5606" width="11.42578125" style="46"/>
    <col min="5607" max="5608" width="9.85546875" style="46" customWidth="1"/>
    <col min="5609" max="5609" width="34.28515625" style="46" customWidth="1"/>
    <col min="5610" max="5610" width="2.7109375" style="46" customWidth="1"/>
    <col min="5611" max="5611" width="11.42578125" style="46" customWidth="1"/>
    <col min="5612" max="5627" width="11.42578125" style="46"/>
    <col min="5628" max="5629" width="7.7109375" style="46" customWidth="1"/>
    <col min="5630" max="5630" width="50.7109375" style="46" customWidth="1"/>
    <col min="5631" max="5862" width="11.42578125" style="46"/>
    <col min="5863" max="5864" width="9.85546875" style="46" customWidth="1"/>
    <col min="5865" max="5865" width="34.28515625" style="46" customWidth="1"/>
    <col min="5866" max="5866" width="2.7109375" style="46" customWidth="1"/>
    <col min="5867" max="5867" width="11.42578125" style="46" customWidth="1"/>
    <col min="5868" max="5883" width="11.42578125" style="46"/>
    <col min="5884" max="5885" width="7.7109375" style="46" customWidth="1"/>
    <col min="5886" max="5886" width="50.7109375" style="46" customWidth="1"/>
    <col min="5887" max="6118" width="11.42578125" style="46"/>
    <col min="6119" max="6120" width="9.85546875" style="46" customWidth="1"/>
    <col min="6121" max="6121" width="34.28515625" style="46" customWidth="1"/>
    <col min="6122" max="6122" width="2.7109375" style="46" customWidth="1"/>
    <col min="6123" max="6123" width="11.42578125" style="46" customWidth="1"/>
    <col min="6124" max="6139" width="11.42578125" style="46"/>
    <col min="6140" max="6141" width="7.7109375" style="46" customWidth="1"/>
    <col min="6142" max="6142" width="50.7109375" style="46" customWidth="1"/>
    <col min="6143" max="6374" width="11.42578125" style="46"/>
    <col min="6375" max="6376" width="9.85546875" style="46" customWidth="1"/>
    <col min="6377" max="6377" width="34.28515625" style="46" customWidth="1"/>
    <col min="6378" max="6378" width="2.7109375" style="46" customWidth="1"/>
    <col min="6379" max="6379" width="11.42578125" style="46" customWidth="1"/>
    <col min="6380" max="6395" width="11.42578125" style="46"/>
    <col min="6396" max="6397" width="7.7109375" style="46" customWidth="1"/>
    <col min="6398" max="6398" width="50.7109375" style="46" customWidth="1"/>
    <col min="6399" max="6630" width="11.42578125" style="46"/>
    <col min="6631" max="6632" width="9.85546875" style="46" customWidth="1"/>
    <col min="6633" max="6633" width="34.28515625" style="46" customWidth="1"/>
    <col min="6634" max="6634" width="2.7109375" style="46" customWidth="1"/>
    <col min="6635" max="6635" width="11.42578125" style="46" customWidth="1"/>
    <col min="6636" max="6651" width="11.42578125" style="46"/>
    <col min="6652" max="6653" width="7.7109375" style="46" customWidth="1"/>
    <col min="6654" max="6654" width="50.7109375" style="46" customWidth="1"/>
    <col min="6655" max="6886" width="11.42578125" style="46"/>
    <col min="6887" max="6888" width="9.85546875" style="46" customWidth="1"/>
    <col min="6889" max="6889" width="34.28515625" style="46" customWidth="1"/>
    <col min="6890" max="6890" width="2.7109375" style="46" customWidth="1"/>
    <col min="6891" max="6891" width="11.42578125" style="46" customWidth="1"/>
    <col min="6892" max="6907" width="11.42578125" style="46"/>
    <col min="6908" max="6909" width="7.7109375" style="46" customWidth="1"/>
    <col min="6910" max="6910" width="50.7109375" style="46" customWidth="1"/>
    <col min="6911" max="7142" width="11.42578125" style="46"/>
    <col min="7143" max="7144" width="9.85546875" style="46" customWidth="1"/>
    <col min="7145" max="7145" width="34.28515625" style="46" customWidth="1"/>
    <col min="7146" max="7146" width="2.7109375" style="46" customWidth="1"/>
    <col min="7147" max="7147" width="11.42578125" style="46" customWidth="1"/>
    <col min="7148" max="7163" width="11.42578125" style="46"/>
    <col min="7164" max="7165" width="7.7109375" style="46" customWidth="1"/>
    <col min="7166" max="7166" width="50.7109375" style="46" customWidth="1"/>
    <col min="7167" max="7398" width="11.42578125" style="46"/>
    <col min="7399" max="7400" width="9.85546875" style="46" customWidth="1"/>
    <col min="7401" max="7401" width="34.28515625" style="46" customWidth="1"/>
    <col min="7402" max="7402" width="2.7109375" style="46" customWidth="1"/>
    <col min="7403" max="7403" width="11.42578125" style="46" customWidth="1"/>
    <col min="7404" max="7419" width="11.42578125" style="46"/>
    <col min="7420" max="7421" width="7.7109375" style="46" customWidth="1"/>
    <col min="7422" max="7422" width="50.7109375" style="46" customWidth="1"/>
    <col min="7423" max="7654" width="11.42578125" style="46"/>
    <col min="7655" max="7656" width="9.85546875" style="46" customWidth="1"/>
    <col min="7657" max="7657" width="34.28515625" style="46" customWidth="1"/>
    <col min="7658" max="7658" width="2.7109375" style="46" customWidth="1"/>
    <col min="7659" max="7659" width="11.42578125" style="46" customWidth="1"/>
    <col min="7660" max="7675" width="11.42578125" style="46"/>
    <col min="7676" max="7677" width="7.7109375" style="46" customWidth="1"/>
    <col min="7678" max="7678" width="50.7109375" style="46" customWidth="1"/>
    <col min="7679" max="7910" width="11.42578125" style="46"/>
    <col min="7911" max="7912" width="9.85546875" style="46" customWidth="1"/>
    <col min="7913" max="7913" width="34.28515625" style="46" customWidth="1"/>
    <col min="7914" max="7914" width="2.7109375" style="46" customWidth="1"/>
    <col min="7915" max="7915" width="11.42578125" style="46" customWidth="1"/>
    <col min="7916" max="7931" width="11.42578125" style="46"/>
    <col min="7932" max="7933" width="7.7109375" style="46" customWidth="1"/>
    <col min="7934" max="7934" width="50.7109375" style="46" customWidth="1"/>
    <col min="7935" max="8166" width="11.42578125" style="46"/>
    <col min="8167" max="8168" width="9.85546875" style="46" customWidth="1"/>
    <col min="8169" max="8169" width="34.28515625" style="46" customWidth="1"/>
    <col min="8170" max="8170" width="2.7109375" style="46" customWidth="1"/>
    <col min="8171" max="8171" width="11.42578125" style="46" customWidth="1"/>
    <col min="8172" max="8187" width="11.42578125" style="46"/>
    <col min="8188" max="8189" width="7.7109375" style="46" customWidth="1"/>
    <col min="8190" max="8190" width="50.7109375" style="46" customWidth="1"/>
    <col min="8191" max="8422" width="11.42578125" style="46"/>
    <col min="8423" max="8424" width="9.85546875" style="46" customWidth="1"/>
    <col min="8425" max="8425" width="34.28515625" style="46" customWidth="1"/>
    <col min="8426" max="8426" width="2.7109375" style="46" customWidth="1"/>
    <col min="8427" max="8427" width="11.42578125" style="46" customWidth="1"/>
    <col min="8428" max="8443" width="11.42578125" style="46"/>
    <col min="8444" max="8445" width="7.7109375" style="46" customWidth="1"/>
    <col min="8446" max="8446" width="50.7109375" style="46" customWidth="1"/>
    <col min="8447" max="8678" width="11.42578125" style="46"/>
    <col min="8679" max="8680" width="9.85546875" style="46" customWidth="1"/>
    <col min="8681" max="8681" width="34.28515625" style="46" customWidth="1"/>
    <col min="8682" max="8682" width="2.7109375" style="46" customWidth="1"/>
    <col min="8683" max="8683" width="11.42578125" style="46" customWidth="1"/>
    <col min="8684" max="8699" width="11.42578125" style="46"/>
    <col min="8700" max="8701" width="7.7109375" style="46" customWidth="1"/>
    <col min="8702" max="8702" width="50.7109375" style="46" customWidth="1"/>
    <col min="8703" max="8934" width="11.42578125" style="46"/>
    <col min="8935" max="8936" width="9.85546875" style="46" customWidth="1"/>
    <col min="8937" max="8937" width="34.28515625" style="46" customWidth="1"/>
    <col min="8938" max="8938" width="2.7109375" style="46" customWidth="1"/>
    <col min="8939" max="8939" width="11.42578125" style="46" customWidth="1"/>
    <col min="8940" max="8955" width="11.42578125" style="46"/>
    <col min="8956" max="8957" width="7.7109375" style="46" customWidth="1"/>
    <col min="8958" max="8958" width="50.7109375" style="46" customWidth="1"/>
    <col min="8959" max="9190" width="11.42578125" style="46"/>
    <col min="9191" max="9192" width="9.85546875" style="46" customWidth="1"/>
    <col min="9193" max="9193" width="34.28515625" style="46" customWidth="1"/>
    <col min="9194" max="9194" width="2.7109375" style="46" customWidth="1"/>
    <col min="9195" max="9195" width="11.42578125" style="46" customWidth="1"/>
    <col min="9196" max="9211" width="11.42578125" style="46"/>
    <col min="9212" max="9213" width="7.7109375" style="46" customWidth="1"/>
    <col min="9214" max="9214" width="50.7109375" style="46" customWidth="1"/>
    <col min="9215" max="9446" width="11.42578125" style="46"/>
    <col min="9447" max="9448" width="9.85546875" style="46" customWidth="1"/>
    <col min="9449" max="9449" width="34.28515625" style="46" customWidth="1"/>
    <col min="9450" max="9450" width="2.7109375" style="46" customWidth="1"/>
    <col min="9451" max="9451" width="11.42578125" style="46" customWidth="1"/>
    <col min="9452" max="9467" width="11.42578125" style="46"/>
    <col min="9468" max="9469" width="7.7109375" style="46" customWidth="1"/>
    <col min="9470" max="9470" width="50.7109375" style="46" customWidth="1"/>
    <col min="9471" max="9702" width="11.42578125" style="46"/>
    <col min="9703" max="9704" width="9.85546875" style="46" customWidth="1"/>
    <col min="9705" max="9705" width="34.28515625" style="46" customWidth="1"/>
    <col min="9706" max="9706" width="2.7109375" style="46" customWidth="1"/>
    <col min="9707" max="9707" width="11.42578125" style="46" customWidth="1"/>
    <col min="9708" max="9723" width="11.42578125" style="46"/>
    <col min="9724" max="9725" width="7.7109375" style="46" customWidth="1"/>
    <col min="9726" max="9726" width="50.7109375" style="46" customWidth="1"/>
    <col min="9727" max="9958" width="11.42578125" style="46"/>
    <col min="9959" max="9960" width="9.85546875" style="46" customWidth="1"/>
    <col min="9961" max="9961" width="34.28515625" style="46" customWidth="1"/>
    <col min="9962" max="9962" width="2.7109375" style="46" customWidth="1"/>
    <col min="9963" max="9963" width="11.42578125" style="46" customWidth="1"/>
    <col min="9964" max="9979" width="11.42578125" style="46"/>
    <col min="9980" max="9981" width="7.7109375" style="46" customWidth="1"/>
    <col min="9982" max="9982" width="50.7109375" style="46" customWidth="1"/>
    <col min="9983" max="10214" width="11.42578125" style="46"/>
    <col min="10215" max="10216" width="9.85546875" style="46" customWidth="1"/>
    <col min="10217" max="10217" width="34.28515625" style="46" customWidth="1"/>
    <col min="10218" max="10218" width="2.7109375" style="46" customWidth="1"/>
    <col min="10219" max="10219" width="11.42578125" style="46" customWidth="1"/>
    <col min="10220" max="10235" width="11.42578125" style="46"/>
    <col min="10236" max="10237" width="7.7109375" style="46" customWidth="1"/>
    <col min="10238" max="10238" width="50.7109375" style="46" customWidth="1"/>
    <col min="10239" max="10470" width="11.42578125" style="46"/>
    <col min="10471" max="10472" width="9.85546875" style="46" customWidth="1"/>
    <col min="10473" max="10473" width="34.28515625" style="46" customWidth="1"/>
    <col min="10474" max="10474" width="2.7109375" style="46" customWidth="1"/>
    <col min="10475" max="10475" width="11.42578125" style="46" customWidth="1"/>
    <col min="10476" max="10491" width="11.42578125" style="46"/>
    <col min="10492" max="10493" width="7.7109375" style="46" customWidth="1"/>
    <col min="10494" max="10494" width="50.7109375" style="46" customWidth="1"/>
    <col min="10495" max="10726" width="11.42578125" style="46"/>
    <col min="10727" max="10728" width="9.85546875" style="46" customWidth="1"/>
    <col min="10729" max="10729" width="34.28515625" style="46" customWidth="1"/>
    <col min="10730" max="10730" width="2.7109375" style="46" customWidth="1"/>
    <col min="10731" max="10731" width="11.42578125" style="46" customWidth="1"/>
    <col min="10732" max="10747" width="11.42578125" style="46"/>
    <col min="10748" max="10749" width="7.7109375" style="46" customWidth="1"/>
    <col min="10750" max="10750" width="50.7109375" style="46" customWidth="1"/>
    <col min="10751" max="10982" width="11.42578125" style="46"/>
    <col min="10983" max="10984" width="9.85546875" style="46" customWidth="1"/>
    <col min="10985" max="10985" width="34.28515625" style="46" customWidth="1"/>
    <col min="10986" max="10986" width="2.7109375" style="46" customWidth="1"/>
    <col min="10987" max="10987" width="11.42578125" style="46" customWidth="1"/>
    <col min="10988" max="11003" width="11.42578125" style="46"/>
    <col min="11004" max="11005" width="7.7109375" style="46" customWidth="1"/>
    <col min="11006" max="11006" width="50.7109375" style="46" customWidth="1"/>
    <col min="11007" max="11238" width="11.42578125" style="46"/>
    <col min="11239" max="11240" width="9.85546875" style="46" customWidth="1"/>
    <col min="11241" max="11241" width="34.28515625" style="46" customWidth="1"/>
    <col min="11242" max="11242" width="2.7109375" style="46" customWidth="1"/>
    <col min="11243" max="11243" width="11.42578125" style="46" customWidth="1"/>
    <col min="11244" max="11259" width="11.42578125" style="46"/>
    <col min="11260" max="11261" width="7.7109375" style="46" customWidth="1"/>
    <col min="11262" max="11262" width="50.7109375" style="46" customWidth="1"/>
    <col min="11263" max="11494" width="11.42578125" style="46"/>
    <col min="11495" max="11496" width="9.85546875" style="46" customWidth="1"/>
    <col min="11497" max="11497" width="34.28515625" style="46" customWidth="1"/>
    <col min="11498" max="11498" width="2.7109375" style="46" customWidth="1"/>
    <col min="11499" max="11499" width="11.42578125" style="46" customWidth="1"/>
    <col min="11500" max="11515" width="11.42578125" style="46"/>
    <col min="11516" max="11517" width="7.7109375" style="46" customWidth="1"/>
    <col min="11518" max="11518" width="50.7109375" style="46" customWidth="1"/>
    <col min="11519" max="11750" width="11.42578125" style="46"/>
    <col min="11751" max="11752" width="9.85546875" style="46" customWidth="1"/>
    <col min="11753" max="11753" width="34.28515625" style="46" customWidth="1"/>
    <col min="11754" max="11754" width="2.7109375" style="46" customWidth="1"/>
    <col min="11755" max="11755" width="11.42578125" style="46" customWidth="1"/>
    <col min="11756" max="11771" width="11.42578125" style="46"/>
    <col min="11772" max="11773" width="7.7109375" style="46" customWidth="1"/>
    <col min="11774" max="11774" width="50.7109375" style="46" customWidth="1"/>
    <col min="11775" max="12006" width="11.42578125" style="46"/>
    <col min="12007" max="12008" width="9.85546875" style="46" customWidth="1"/>
    <col min="12009" max="12009" width="34.28515625" style="46" customWidth="1"/>
    <col min="12010" max="12010" width="2.7109375" style="46" customWidth="1"/>
    <col min="12011" max="12011" width="11.42578125" style="46" customWidth="1"/>
    <col min="12012" max="12027" width="11.42578125" style="46"/>
    <col min="12028" max="12029" width="7.7109375" style="46" customWidth="1"/>
    <col min="12030" max="12030" width="50.7109375" style="46" customWidth="1"/>
    <col min="12031" max="12262" width="11.42578125" style="46"/>
    <col min="12263" max="12264" width="9.85546875" style="46" customWidth="1"/>
    <col min="12265" max="12265" width="34.28515625" style="46" customWidth="1"/>
    <col min="12266" max="12266" width="2.7109375" style="46" customWidth="1"/>
    <col min="12267" max="12267" width="11.42578125" style="46" customWidth="1"/>
    <col min="12268" max="12283" width="11.42578125" style="46"/>
    <col min="12284" max="12285" width="7.7109375" style="46" customWidth="1"/>
    <col min="12286" max="12286" width="50.7109375" style="46" customWidth="1"/>
    <col min="12287" max="12518" width="11.42578125" style="46"/>
    <col min="12519" max="12520" width="9.85546875" style="46" customWidth="1"/>
    <col min="12521" max="12521" width="34.28515625" style="46" customWidth="1"/>
    <col min="12522" max="12522" width="2.7109375" style="46" customWidth="1"/>
    <col min="12523" max="12523" width="11.42578125" style="46" customWidth="1"/>
    <col min="12524" max="12539" width="11.42578125" style="46"/>
    <col min="12540" max="12541" width="7.7109375" style="46" customWidth="1"/>
    <col min="12542" max="12542" width="50.7109375" style="46" customWidth="1"/>
    <col min="12543" max="12774" width="11.42578125" style="46"/>
    <col min="12775" max="12776" width="9.85546875" style="46" customWidth="1"/>
    <col min="12777" max="12777" width="34.28515625" style="46" customWidth="1"/>
    <col min="12778" max="12778" width="2.7109375" style="46" customWidth="1"/>
    <col min="12779" max="12779" width="11.42578125" style="46" customWidth="1"/>
    <col min="12780" max="12795" width="11.42578125" style="46"/>
    <col min="12796" max="12797" width="7.7109375" style="46" customWidth="1"/>
    <col min="12798" max="12798" width="50.7109375" style="46" customWidth="1"/>
    <col min="12799" max="13030" width="11.42578125" style="46"/>
    <col min="13031" max="13032" width="9.85546875" style="46" customWidth="1"/>
    <col min="13033" max="13033" width="34.28515625" style="46" customWidth="1"/>
    <col min="13034" max="13034" width="2.7109375" style="46" customWidth="1"/>
    <col min="13035" max="13035" width="11.42578125" style="46" customWidth="1"/>
    <col min="13036" max="13051" width="11.42578125" style="46"/>
    <col min="13052" max="13053" width="7.7109375" style="46" customWidth="1"/>
    <col min="13054" max="13054" width="50.7109375" style="46" customWidth="1"/>
    <col min="13055" max="13286" width="11.42578125" style="46"/>
    <col min="13287" max="13288" width="9.85546875" style="46" customWidth="1"/>
    <col min="13289" max="13289" width="34.28515625" style="46" customWidth="1"/>
    <col min="13290" max="13290" width="2.7109375" style="46" customWidth="1"/>
    <col min="13291" max="13291" width="11.42578125" style="46" customWidth="1"/>
    <col min="13292" max="13307" width="11.42578125" style="46"/>
    <col min="13308" max="13309" width="7.7109375" style="46" customWidth="1"/>
    <col min="13310" max="13310" width="50.7109375" style="46" customWidth="1"/>
    <col min="13311" max="13542" width="11.42578125" style="46"/>
    <col min="13543" max="13544" width="9.85546875" style="46" customWidth="1"/>
    <col min="13545" max="13545" width="34.28515625" style="46" customWidth="1"/>
    <col min="13546" max="13546" width="2.7109375" style="46" customWidth="1"/>
    <col min="13547" max="13547" width="11.42578125" style="46" customWidth="1"/>
    <col min="13548" max="13563" width="11.42578125" style="46"/>
    <col min="13564" max="13565" width="7.7109375" style="46" customWidth="1"/>
    <col min="13566" max="13566" width="50.7109375" style="46" customWidth="1"/>
    <col min="13567" max="13798" width="11.42578125" style="46"/>
    <col min="13799" max="13800" width="9.85546875" style="46" customWidth="1"/>
    <col min="13801" max="13801" width="34.28515625" style="46" customWidth="1"/>
    <col min="13802" max="13802" width="2.7109375" style="46" customWidth="1"/>
    <col min="13803" max="13803" width="11.42578125" style="46" customWidth="1"/>
    <col min="13804" max="13819" width="11.42578125" style="46"/>
    <col min="13820" max="13821" width="7.7109375" style="46" customWidth="1"/>
    <col min="13822" max="13822" width="50.7109375" style="46" customWidth="1"/>
    <col min="13823" max="14054" width="11.42578125" style="46"/>
    <col min="14055" max="14056" width="9.85546875" style="46" customWidth="1"/>
    <col min="14057" max="14057" width="34.28515625" style="46" customWidth="1"/>
    <col min="14058" max="14058" width="2.7109375" style="46" customWidth="1"/>
    <col min="14059" max="14059" width="11.42578125" style="46" customWidth="1"/>
    <col min="14060" max="14075" width="11.42578125" style="46"/>
    <col min="14076" max="14077" width="7.7109375" style="46" customWidth="1"/>
    <col min="14078" max="14078" width="50.7109375" style="46" customWidth="1"/>
    <col min="14079" max="14310" width="11.42578125" style="46"/>
    <col min="14311" max="14312" width="9.85546875" style="46" customWidth="1"/>
    <col min="14313" max="14313" width="34.28515625" style="46" customWidth="1"/>
    <col min="14314" max="14314" width="2.7109375" style="46" customWidth="1"/>
    <col min="14315" max="14315" width="11.42578125" style="46" customWidth="1"/>
    <col min="14316" max="14331" width="11.42578125" style="46"/>
    <col min="14332" max="14333" width="7.7109375" style="46" customWidth="1"/>
    <col min="14334" max="14334" width="50.7109375" style="46" customWidth="1"/>
    <col min="14335" max="14566" width="11.42578125" style="46"/>
    <col min="14567" max="14568" width="9.85546875" style="46" customWidth="1"/>
    <col min="14569" max="14569" width="34.28515625" style="46" customWidth="1"/>
    <col min="14570" max="14570" width="2.7109375" style="46" customWidth="1"/>
    <col min="14571" max="14571" width="11.42578125" style="46" customWidth="1"/>
    <col min="14572" max="14587" width="11.42578125" style="46"/>
    <col min="14588" max="14589" width="7.7109375" style="46" customWidth="1"/>
    <col min="14590" max="14590" width="50.7109375" style="46" customWidth="1"/>
    <col min="14591" max="14822" width="11.42578125" style="46"/>
    <col min="14823" max="14824" width="9.85546875" style="46" customWidth="1"/>
    <col min="14825" max="14825" width="34.28515625" style="46" customWidth="1"/>
    <col min="14826" max="14826" width="2.7109375" style="46" customWidth="1"/>
    <col min="14827" max="14827" width="11.42578125" style="46" customWidth="1"/>
    <col min="14828" max="14843" width="11.42578125" style="46"/>
    <col min="14844" max="14845" width="7.7109375" style="46" customWidth="1"/>
    <col min="14846" max="14846" width="50.7109375" style="46" customWidth="1"/>
    <col min="14847" max="15078" width="11.42578125" style="46"/>
    <col min="15079" max="15080" width="9.85546875" style="46" customWidth="1"/>
    <col min="15081" max="15081" width="34.28515625" style="46" customWidth="1"/>
    <col min="15082" max="15082" width="2.7109375" style="46" customWidth="1"/>
    <col min="15083" max="15083" width="11.42578125" style="46" customWidth="1"/>
    <col min="15084" max="15099" width="11.42578125" style="46"/>
    <col min="15100" max="15101" width="7.7109375" style="46" customWidth="1"/>
    <col min="15102" max="15102" width="50.7109375" style="46" customWidth="1"/>
    <col min="15103" max="15334" width="11.42578125" style="46"/>
    <col min="15335" max="15336" width="9.85546875" style="46" customWidth="1"/>
    <col min="15337" max="15337" width="34.28515625" style="46" customWidth="1"/>
    <col min="15338" max="15338" width="2.7109375" style="46" customWidth="1"/>
    <col min="15339" max="15339" width="11.42578125" style="46" customWidth="1"/>
    <col min="15340" max="15355" width="11.42578125" style="46"/>
    <col min="15356" max="15357" width="7.7109375" style="46" customWidth="1"/>
    <col min="15358" max="15358" width="50.7109375" style="46" customWidth="1"/>
    <col min="15359" max="15590" width="11.42578125" style="46"/>
    <col min="15591" max="15592" width="9.85546875" style="46" customWidth="1"/>
    <col min="15593" max="15593" width="34.28515625" style="46" customWidth="1"/>
    <col min="15594" max="15594" width="2.7109375" style="46" customWidth="1"/>
    <col min="15595" max="15595" width="11.42578125" style="46" customWidth="1"/>
    <col min="15596" max="15611" width="11.42578125" style="46"/>
    <col min="15612" max="15613" width="7.7109375" style="46" customWidth="1"/>
    <col min="15614" max="15614" width="50.7109375" style="46" customWidth="1"/>
    <col min="15615" max="15846" width="11.42578125" style="46"/>
    <col min="15847" max="15848" width="9.85546875" style="46" customWidth="1"/>
    <col min="15849" max="15849" width="34.28515625" style="46" customWidth="1"/>
    <col min="15850" max="15850" width="2.7109375" style="46" customWidth="1"/>
    <col min="15851" max="15851" width="11.42578125" style="46" customWidth="1"/>
    <col min="15852" max="15867" width="11.42578125" style="46"/>
    <col min="15868" max="15869" width="7.7109375" style="46" customWidth="1"/>
    <col min="15870" max="15870" width="50.7109375" style="46" customWidth="1"/>
    <col min="15871" max="16102" width="11.42578125" style="46"/>
    <col min="16103" max="16104" width="9.85546875" style="46" customWidth="1"/>
    <col min="16105" max="16105" width="34.28515625" style="46" customWidth="1"/>
    <col min="16106" max="16106" width="2.7109375" style="46" customWidth="1"/>
    <col min="16107" max="16107" width="11.42578125" style="46" customWidth="1"/>
    <col min="16108" max="16123" width="11.42578125" style="46"/>
    <col min="16124" max="16125" width="7.7109375" style="46" customWidth="1"/>
    <col min="16126" max="16126" width="50.7109375" style="46" customWidth="1"/>
    <col min="16127" max="16384" width="11.42578125" style="46"/>
  </cols>
  <sheetData>
    <row r="1" spans="1:31" s="5" customFormat="1" ht="15" hidden="1" customHeight="1" x14ac:dyDescent="0.2">
      <c r="A1" s="1" t="str">
        <f>[1]CODES!$B$1083</f>
        <v>World Tourism Organization (2014), Complementary Information dataset [Electronic], UNWTO, Madrid, data updated on 10/09/2014.</v>
      </c>
      <c r="B1" s="1" t="str">
        <f>[1]CODES!B216</f>
        <v>UGANDA</v>
      </c>
      <c r="C1" s="1" t="str">
        <f>[1]CODES!C216</f>
        <v>OUGANDA</v>
      </c>
      <c r="D1" s="1" t="str">
        <f>[1]CODES!D216</f>
        <v>UGANDA</v>
      </c>
      <c r="E1" s="2" t="str">
        <f>[1]CODES!$B$668</f>
        <v>29. Arrivals of non-resident tourists at national borders, by purpose of visit</v>
      </c>
      <c r="F1" s="2" t="str">
        <f>[1]CODES!$C$668</f>
        <v>29. Arrivées de touristes non résidents aux frontières nationales, par motif de visite</v>
      </c>
      <c r="G1" s="2" t="str">
        <f>[1]CODES!$D$668</f>
        <v>29. Llegadas de turistas no residentes en las fronteras nacionales, por motivo de visita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70"/>
      <c r="U1" s="3"/>
      <c r="V1" s="3"/>
      <c r="W1" s="3"/>
      <c r="X1" s="3"/>
      <c r="Y1" s="3"/>
      <c r="Z1" s="3"/>
      <c r="AA1" s="3"/>
      <c r="AB1" s="3"/>
      <c r="AC1" s="3"/>
      <c r="AD1" s="3"/>
      <c r="AE1" s="4" t="s">
        <v>0</v>
      </c>
    </row>
    <row r="2" spans="1:31" s="5" customFormat="1" ht="15.95" hidden="1" customHeight="1" x14ac:dyDescent="0.2">
      <c r="A2" t="str">
        <f>[1]CODES!$B$1077</f>
        <v>Conceptual references and technical notes are available in the Methodological Notes to the Tourism Statistics Database:</v>
      </c>
      <c r="B2" s="1" t="str">
        <f>[1]CODES!$B$1064</f>
        <v>SEE:
►Series with data
►Complete list</v>
      </c>
      <c r="C2" s="1" t="str">
        <f>[1]CODES!$C$1064</f>
        <v>À VOIR:
►Séries avec données
►Liste complète</v>
      </c>
      <c r="D2" s="1" t="str">
        <f>[1]CODES!$D$1064</f>
        <v>VER:
►Series con datos
►Lista completa</v>
      </c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9"/>
      <c r="AC2" s="9"/>
      <c r="AD2" s="9"/>
      <c r="AE2" s="10" t="str">
        <f>[1]CODES!J216</f>
        <v>IN</v>
      </c>
    </row>
    <row r="3" spans="1:31" s="5" customFormat="1" ht="15.95" hidden="1" customHeight="1" x14ac:dyDescent="0.2">
      <c r="A3" s="11" t="str">
        <f>[1]CODES!$B$1078</f>
        <v>http://statistics.unwto.org/news/2016-02-22/methodological-notes-tourism-statistics-database-2016-edition</v>
      </c>
      <c r="B3" s="1" t="str">
        <f>[1]CODES!$B$1065</f>
        <v>DATA</v>
      </c>
      <c r="C3" s="1" t="str">
        <f>[1]CODES!$C$1065</f>
        <v>DONNÉES</v>
      </c>
      <c r="D3" s="1" t="str">
        <f>[1]CODES!$D$1065</f>
        <v>DATOS</v>
      </c>
      <c r="E3" s="1" t="str">
        <f>[1]CODES!$B$1066</f>
        <v>NO DATA</v>
      </c>
      <c r="F3" s="1" t="str">
        <f>[1]CODES!$C$1066</f>
        <v>SANS DONNÉE</v>
      </c>
      <c r="G3" s="1" t="str">
        <f>[1]CODES!$D$1066</f>
        <v>SIN DATOS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9"/>
      <c r="AC3" s="9"/>
      <c r="AD3" s="9"/>
      <c r="AE3" s="10">
        <f>IF(OR(AE1&lt;&gt;"CORREO",AE2="IN"),1,IF(AE2="FR",2,3))</f>
        <v>1</v>
      </c>
    </row>
    <row r="4" spans="1:31" s="18" customFormat="1" ht="29.25" customHeight="1" x14ac:dyDescent="0.2">
      <c r="A4" s="12">
        <v>800</v>
      </c>
      <c r="B4" s="13" t="str">
        <f>IF($AE$3=1,$B$1,IF($AE$3=2,$C$1,$D$1))</f>
        <v>UGANDA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7"/>
    </row>
    <row r="5" spans="1:31" s="26" customFormat="1" ht="35.1" customHeight="1" thickBot="1" x14ac:dyDescent="0.25">
      <c r="A5" s="19">
        <v>510</v>
      </c>
      <c r="B5" s="20" t="str">
        <f>IF($AE$3=1,$E$1,IF($AE$3=2,$F$1,$G$1))</f>
        <v>29. Arrivals of non-resident tourists at national borders, by purpose of visit</v>
      </c>
      <c r="C5" s="21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W5" s="24"/>
      <c r="X5" s="24"/>
      <c r="Y5" s="24"/>
      <c r="Z5" s="23"/>
      <c r="AA5" s="23"/>
      <c r="AB5" s="25"/>
      <c r="AC5" s="25"/>
      <c r="AD5" s="25"/>
      <c r="AE5" s="17"/>
    </row>
    <row r="6" spans="1:31" s="32" customFormat="1" ht="50.1" customHeight="1" thickTop="1" thickBot="1" x14ac:dyDescent="0.3">
      <c r="A6" s="28" t="s">
        <v>1</v>
      </c>
      <c r="B6" s="29"/>
      <c r="C6" s="29" t="s">
        <v>2</v>
      </c>
      <c r="D6" s="29">
        <v>1995</v>
      </c>
      <c r="E6" s="29">
        <f t="shared" ref="E6:V6" si="0">D6+1</f>
        <v>1996</v>
      </c>
      <c r="F6" s="29">
        <f t="shared" si="0"/>
        <v>1997</v>
      </c>
      <c r="G6" s="29">
        <f t="shared" si="0"/>
        <v>1998</v>
      </c>
      <c r="H6" s="29">
        <f t="shared" si="0"/>
        <v>1999</v>
      </c>
      <c r="I6" s="29">
        <f t="shared" si="0"/>
        <v>2000</v>
      </c>
      <c r="J6" s="29">
        <f t="shared" si="0"/>
        <v>2001</v>
      </c>
      <c r="K6" s="29">
        <f t="shared" si="0"/>
        <v>2002</v>
      </c>
      <c r="L6" s="29">
        <f t="shared" si="0"/>
        <v>2003</v>
      </c>
      <c r="M6" s="29">
        <f t="shared" si="0"/>
        <v>2004</v>
      </c>
      <c r="N6" s="29">
        <f t="shared" si="0"/>
        <v>2005</v>
      </c>
      <c r="O6" s="29">
        <f t="shared" si="0"/>
        <v>2006</v>
      </c>
      <c r="P6" s="29">
        <f t="shared" si="0"/>
        <v>2007</v>
      </c>
      <c r="Q6" s="29">
        <f t="shared" si="0"/>
        <v>2008</v>
      </c>
      <c r="R6" s="29">
        <f t="shared" si="0"/>
        <v>2009</v>
      </c>
      <c r="S6" s="29">
        <f t="shared" si="0"/>
        <v>2010</v>
      </c>
      <c r="T6" s="29">
        <f t="shared" si="0"/>
        <v>2011</v>
      </c>
      <c r="U6" s="29">
        <f t="shared" si="0"/>
        <v>2012</v>
      </c>
      <c r="V6" s="29">
        <f t="shared" si="0"/>
        <v>2013</v>
      </c>
      <c r="W6" s="29">
        <f>V6+1</f>
        <v>2014</v>
      </c>
      <c r="X6" s="29">
        <f>W6+1</f>
        <v>2015</v>
      </c>
      <c r="Y6" s="29">
        <f>X6+1</f>
        <v>2016</v>
      </c>
      <c r="Z6" s="30" t="str">
        <f>[1]CODES!$B$1067&amp;" "&amp;Y6</f>
        <v>Market
share 2016</v>
      </c>
      <c r="AA6" s="30" t="str">
        <f>[1]CODES!$B$1068&amp;" "&amp;
Y6&amp;"-"&amp;X6</f>
        <v>% Change 2016-2015</v>
      </c>
      <c r="AB6" s="30" t="s">
        <v>3</v>
      </c>
      <c r="AC6" s="30" t="s">
        <v>3</v>
      </c>
      <c r="AD6" s="30" t="s">
        <v>4</v>
      </c>
      <c r="AE6" s="31" t="str">
        <f>IF($AE$3=1,$B$2,IF($AE$3=2,$C$2,$D$2))</f>
        <v>SEE:
►Series with data
►Complete list</v>
      </c>
    </row>
    <row r="7" spans="1:31" s="32" customFormat="1" ht="3" customHeight="1" thickTop="1" thickBot="1" x14ac:dyDescent="0.3">
      <c r="A7" s="33"/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  <c r="AA7" s="36"/>
      <c r="AB7" s="36"/>
      <c r="AC7" s="36"/>
      <c r="AD7" s="36"/>
      <c r="AE7" s="67" t="str">
        <f>AE8</f>
        <v>DATA</v>
      </c>
    </row>
    <row r="8" spans="1:31" ht="16.5" thickTop="1" thickBot="1" x14ac:dyDescent="0.25">
      <c r="A8" s="38" t="str">
        <f>[1]CODES!$A486</f>
        <v>04</v>
      </c>
      <c r="B8" s="39" t="str">
        <f>IF($AE$3=1,[1]CODES!$B486,IF($AE$3=2,[1]CODES!$C486,[1]CODES!$D486))</f>
        <v>TOTAL</v>
      </c>
      <c r="C8" s="40" t="str">
        <f t="shared" ref="C8:C45" si="1">IF(AB8="","","(*)")</f>
        <v/>
      </c>
      <c r="D8" s="41">
        <f t="shared" ref="D8:Y8" si="2">SUM(D9,D20,D23,D32,D37,D40)</f>
        <v>0</v>
      </c>
      <c r="E8" s="41">
        <f t="shared" si="2"/>
        <v>0</v>
      </c>
      <c r="F8" s="41">
        <f t="shared" si="2"/>
        <v>175073</v>
      </c>
      <c r="G8" s="41">
        <f t="shared" si="2"/>
        <v>194790</v>
      </c>
      <c r="H8" s="41">
        <f t="shared" si="2"/>
        <v>189348</v>
      </c>
      <c r="I8" s="41">
        <f t="shared" si="2"/>
        <v>192755</v>
      </c>
      <c r="J8" s="41">
        <f t="shared" si="2"/>
        <v>205287</v>
      </c>
      <c r="K8" s="41">
        <f t="shared" si="2"/>
        <v>254212</v>
      </c>
      <c r="L8" s="41">
        <f t="shared" si="2"/>
        <v>304656</v>
      </c>
      <c r="M8" s="41">
        <f t="shared" si="2"/>
        <v>512378</v>
      </c>
      <c r="N8" s="41">
        <f t="shared" si="2"/>
        <v>467728</v>
      </c>
      <c r="O8" s="41">
        <f t="shared" si="2"/>
        <v>538586</v>
      </c>
      <c r="P8" s="41">
        <f t="shared" si="2"/>
        <v>642000</v>
      </c>
      <c r="Q8" s="41">
        <f t="shared" si="2"/>
        <v>844000</v>
      </c>
      <c r="R8" s="41">
        <f t="shared" si="2"/>
        <v>807000</v>
      </c>
      <c r="S8" s="41">
        <f t="shared" si="2"/>
        <v>946000</v>
      </c>
      <c r="T8" s="41">
        <f t="shared" si="2"/>
        <v>1151000</v>
      </c>
      <c r="U8" s="41">
        <f t="shared" si="2"/>
        <v>1197000</v>
      </c>
      <c r="V8" s="41">
        <f t="shared" si="2"/>
        <v>1206000</v>
      </c>
      <c r="W8" s="41">
        <f t="shared" si="2"/>
        <v>1266046</v>
      </c>
      <c r="X8" s="41">
        <f t="shared" si="2"/>
        <v>1302803</v>
      </c>
      <c r="Y8" s="41">
        <f t="shared" si="2"/>
        <v>0</v>
      </c>
      <c r="Z8" s="42" t="str">
        <f t="shared" ref="Z8:Z45" si="3">IF(N(Y8)=0,"",Y8/Y$8*100)</f>
        <v/>
      </c>
      <c r="AA8" s="42" t="str">
        <f t="shared" ref="AA8:AA45" si="4">IF(OR(N(Y8)=0,N(X8)=0),"",Y8/X8*100-100)</f>
        <v/>
      </c>
      <c r="AB8" s="43"/>
      <c r="AC8" s="43"/>
      <c r="AD8" s="44"/>
      <c r="AE8" s="45" t="str">
        <f t="shared" ref="AE8:AE45" si="5">IF(MAX(U8:Y8)&gt;0,IF(AE$3=1,$B$3,IF(AE$3=2,$C$3,$D$3)),IF(AE$3=1,$E$3,IF(AE$3=2,$F$3,$G$3)))</f>
        <v>DATA</v>
      </c>
    </row>
    <row r="9" spans="1:31" ht="31.5" thickTop="1" thickBot="1" x14ac:dyDescent="0.25">
      <c r="A9" s="38" t="str">
        <f>[1]CODES!$A487</f>
        <v>041</v>
      </c>
      <c r="B9" s="39" t="str">
        <f>IF($AE$3=1,[1]CODES!$B487,IF($AE$3=2,[1]CODES!$C487,[1]CODES!$D487))</f>
        <v>LEISURE, RECREATION AND HOLIDAYS</v>
      </c>
      <c r="C9" s="40" t="str">
        <f t="shared" si="1"/>
        <v/>
      </c>
      <c r="D9" s="48">
        <f t="shared" ref="D9:Y9" si="6">SUM(D10:D19)</f>
        <v>0</v>
      </c>
      <c r="E9" s="48">
        <f t="shared" si="6"/>
        <v>0</v>
      </c>
      <c r="F9" s="48">
        <f t="shared" si="6"/>
        <v>46984</v>
      </c>
      <c r="G9" s="48">
        <f t="shared" si="6"/>
        <v>55227</v>
      </c>
      <c r="H9" s="48">
        <f t="shared" si="6"/>
        <v>41102</v>
      </c>
      <c r="I9" s="48">
        <f t="shared" si="6"/>
        <v>35396</v>
      </c>
      <c r="J9" s="48">
        <f t="shared" si="6"/>
        <v>45238</v>
      </c>
      <c r="K9" s="48">
        <f t="shared" si="6"/>
        <v>68576</v>
      </c>
      <c r="L9" s="48">
        <f t="shared" si="6"/>
        <v>76531</v>
      </c>
      <c r="M9" s="48">
        <f t="shared" si="6"/>
        <v>86111</v>
      </c>
      <c r="N9" s="48">
        <f t="shared" si="6"/>
        <v>9449</v>
      </c>
      <c r="O9" s="48">
        <f t="shared" si="6"/>
        <v>30378</v>
      </c>
      <c r="P9" s="48">
        <f t="shared" si="6"/>
        <v>140000</v>
      </c>
      <c r="Q9" s="48">
        <f t="shared" si="6"/>
        <v>144000</v>
      </c>
      <c r="R9" s="48">
        <f t="shared" si="6"/>
        <v>126000</v>
      </c>
      <c r="S9" s="48">
        <f t="shared" si="6"/>
        <v>149000</v>
      </c>
      <c r="T9" s="48">
        <f t="shared" si="6"/>
        <v>76000</v>
      </c>
      <c r="U9" s="48">
        <f t="shared" si="6"/>
        <v>225000</v>
      </c>
      <c r="V9" s="48">
        <f t="shared" si="6"/>
        <v>188000</v>
      </c>
      <c r="W9" s="48">
        <f t="shared" si="6"/>
        <v>220219</v>
      </c>
      <c r="X9" s="48">
        <f t="shared" si="6"/>
        <v>207831</v>
      </c>
      <c r="Y9" s="48">
        <f t="shared" si="6"/>
        <v>0</v>
      </c>
      <c r="Z9" s="49" t="str">
        <f t="shared" si="3"/>
        <v/>
      </c>
      <c r="AA9" s="49" t="str">
        <f t="shared" si="4"/>
        <v/>
      </c>
      <c r="AB9" s="50"/>
      <c r="AC9" s="51"/>
      <c r="AD9" s="51"/>
      <c r="AE9" s="45" t="str">
        <f t="shared" si="5"/>
        <v>DATA</v>
      </c>
    </row>
    <row r="10" spans="1:31" ht="15.75" thickTop="1" thickBot="1" x14ac:dyDescent="0.25">
      <c r="A10" s="52" t="str">
        <f>[1]CODES!$A488</f>
        <v>0410000</v>
      </c>
      <c r="B10" s="53" t="str">
        <f>IF($AE$3=1,[1]CODES!$B488,IF($AE$3=2,[1]CODES!$C488,[1]CODES!$D488))</f>
        <v>Holidays, recreation</v>
      </c>
      <c r="C10" s="54" t="str">
        <f t="shared" si="1"/>
        <v>(*)</v>
      </c>
      <c r="D10" s="55"/>
      <c r="E10" s="55"/>
      <c r="F10" s="55">
        <v>46984</v>
      </c>
      <c r="G10" s="55">
        <v>55227</v>
      </c>
      <c r="H10" s="55">
        <v>41102</v>
      </c>
      <c r="I10" s="55">
        <v>35396</v>
      </c>
      <c r="J10" s="55">
        <v>45238</v>
      </c>
      <c r="K10" s="55">
        <v>68576</v>
      </c>
      <c r="L10" s="55">
        <v>76531</v>
      </c>
      <c r="M10" s="55">
        <v>86111</v>
      </c>
      <c r="N10" s="55">
        <v>9449</v>
      </c>
      <c r="O10" s="55">
        <v>30378</v>
      </c>
      <c r="P10" s="55">
        <v>140000</v>
      </c>
      <c r="Q10" s="55">
        <v>144000</v>
      </c>
      <c r="R10" s="55">
        <v>126000</v>
      </c>
      <c r="S10" s="55">
        <v>149000</v>
      </c>
      <c r="T10" s="55">
        <v>76000</v>
      </c>
      <c r="U10" s="55">
        <v>225000</v>
      </c>
      <c r="V10" s="55">
        <v>188000</v>
      </c>
      <c r="W10" s="55">
        <v>220219</v>
      </c>
      <c r="X10" s="55">
        <v>207831</v>
      </c>
      <c r="Y10" s="55"/>
      <c r="Z10" s="49" t="str">
        <f t="shared" si="3"/>
        <v/>
      </c>
      <c r="AA10" s="49" t="str">
        <f t="shared" si="4"/>
        <v/>
      </c>
      <c r="AB10" s="51" t="s">
        <v>6</v>
      </c>
      <c r="AC10" s="51"/>
      <c r="AD10" s="51"/>
      <c r="AE10" s="45" t="str">
        <f t="shared" si="5"/>
        <v>DATA</v>
      </c>
    </row>
    <row r="11" spans="1:31" ht="15.75" hidden="1" thickTop="1" thickBot="1" x14ac:dyDescent="0.25">
      <c r="A11" s="52" t="str">
        <f>[1]CODES!$A489</f>
        <v>0410001</v>
      </c>
      <c r="B11" s="53" t="str">
        <f>IF($AE$3=1,[1]CODES!$B489,IF($AE$3=2,[1]CODES!$C489,[1]CODES!$D489))</f>
        <v>Sport</v>
      </c>
      <c r="C11" s="54" t="str">
        <f t="shared" si="1"/>
        <v/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49" t="str">
        <f t="shared" si="3"/>
        <v/>
      </c>
      <c r="AA11" s="49" t="str">
        <f t="shared" si="4"/>
        <v/>
      </c>
      <c r="AB11" s="51"/>
      <c r="AC11" s="51"/>
      <c r="AD11" s="51"/>
      <c r="AE11" s="45" t="str">
        <f t="shared" si="5"/>
        <v>NO DATA</v>
      </c>
    </row>
    <row r="12" spans="1:31" ht="15.75" hidden="1" thickTop="1" thickBot="1" x14ac:dyDescent="0.25">
      <c r="A12" s="52" t="str">
        <f>[1]CODES!$A490</f>
        <v>0410002</v>
      </c>
      <c r="B12" s="53" t="str">
        <f>IF($AE$3=1,[1]CODES!$B490,IF($AE$3=2,[1]CODES!$C490,[1]CODES!$D490))</f>
        <v>Sightseeing</v>
      </c>
      <c r="C12" s="54" t="str">
        <f t="shared" si="1"/>
        <v/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49" t="str">
        <f t="shared" si="3"/>
        <v/>
      </c>
      <c r="AA12" s="49" t="str">
        <f t="shared" si="4"/>
        <v/>
      </c>
      <c r="AB12" s="51"/>
      <c r="AC12" s="51"/>
      <c r="AD12" s="51"/>
      <c r="AE12" s="45" t="str">
        <f t="shared" si="5"/>
        <v>NO DATA</v>
      </c>
    </row>
    <row r="13" spans="1:31" ht="15.75" hidden="1" thickTop="1" thickBot="1" x14ac:dyDescent="0.25">
      <c r="A13" s="52" t="str">
        <f>[1]CODES!$A491</f>
        <v>0410003</v>
      </c>
      <c r="B13" s="53" t="str">
        <f>IF($AE$3=1,[1]CODES!$B491,IF($AE$3=2,[1]CODES!$C491,[1]CODES!$D491))</f>
        <v>Honeymoon</v>
      </c>
      <c r="C13" s="54" t="str">
        <f t="shared" si="1"/>
        <v/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49" t="str">
        <f t="shared" si="3"/>
        <v/>
      </c>
      <c r="AA13" s="49" t="str">
        <f t="shared" si="4"/>
        <v/>
      </c>
      <c r="AB13" s="51"/>
      <c r="AC13" s="51"/>
      <c r="AD13" s="51"/>
      <c r="AE13" s="45" t="str">
        <f t="shared" si="5"/>
        <v>NO DATA</v>
      </c>
    </row>
    <row r="14" spans="1:31" ht="15.75" hidden="1" thickTop="1" thickBot="1" x14ac:dyDescent="0.25">
      <c r="A14" s="52" t="str">
        <f>[1]CODES!$A492</f>
        <v>0410004</v>
      </c>
      <c r="B14" s="53" t="str">
        <f>IF($AE$3=1,[1]CODES!$B492,IF($AE$3=2,[1]CODES!$C492,[1]CODES!$D492))</f>
        <v>Cultural events</v>
      </c>
      <c r="C14" s="54" t="str">
        <f t="shared" si="1"/>
        <v/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49" t="str">
        <f t="shared" si="3"/>
        <v/>
      </c>
      <c r="AA14" s="49" t="str">
        <f t="shared" si="4"/>
        <v/>
      </c>
      <c r="AB14" s="51"/>
      <c r="AC14" s="51"/>
      <c r="AD14" s="51"/>
      <c r="AE14" s="45" t="str">
        <f t="shared" si="5"/>
        <v>NO DATA</v>
      </c>
    </row>
    <row r="15" spans="1:31" ht="15.75" hidden="1" thickTop="1" thickBot="1" x14ac:dyDescent="0.25">
      <c r="A15" s="52" t="str">
        <f>[1]CODES!$A493</f>
        <v>0410005</v>
      </c>
      <c r="B15" s="53" t="str">
        <f>IF($AE$3=1,[1]CODES!$B493,IF($AE$3=2,[1]CODES!$C493,[1]CODES!$D493))</f>
        <v>Trekking, mountaineering</v>
      </c>
      <c r="C15" s="54" t="str">
        <f t="shared" si="1"/>
        <v/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49" t="str">
        <f t="shared" si="3"/>
        <v/>
      </c>
      <c r="AA15" s="49" t="str">
        <f t="shared" si="4"/>
        <v/>
      </c>
      <c r="AB15" s="51"/>
      <c r="AC15" s="51"/>
      <c r="AD15" s="51"/>
      <c r="AE15" s="45" t="str">
        <f t="shared" si="5"/>
        <v>NO DATA</v>
      </c>
    </row>
    <row r="16" spans="1:31" ht="15.75" hidden="1" thickTop="1" thickBot="1" x14ac:dyDescent="0.25">
      <c r="A16" s="52" t="str">
        <f>[1]CODES!$A494</f>
        <v>0410006</v>
      </c>
      <c r="B16" s="53" t="str">
        <f>IF($AE$3=1,[1]CODES!$B494,IF($AE$3=2,[1]CODES!$C494,[1]CODES!$D494))</f>
        <v>Cruises</v>
      </c>
      <c r="C16" s="54" t="str">
        <f t="shared" si="1"/>
        <v/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49" t="str">
        <f t="shared" si="3"/>
        <v/>
      </c>
      <c r="AA16" s="49" t="str">
        <f t="shared" si="4"/>
        <v/>
      </c>
      <c r="AB16" s="51"/>
      <c r="AC16" s="51"/>
      <c r="AD16" s="51"/>
      <c r="AE16" s="45" t="str">
        <f t="shared" si="5"/>
        <v>NO DATA</v>
      </c>
    </row>
    <row r="17" spans="1:31" ht="15.75" hidden="1" thickTop="1" thickBot="1" x14ac:dyDescent="0.25">
      <c r="A17" s="52" t="str">
        <f>[1]CODES!$A495</f>
        <v>0410007</v>
      </c>
      <c r="B17" s="53" t="str">
        <f>IF($AE$3=1,[1]CODES!$B495,IF($AE$3=2,[1]CODES!$C495,[1]CODES!$D495))</f>
        <v>Gambling, casinos</v>
      </c>
      <c r="C17" s="54" t="str">
        <f t="shared" si="1"/>
        <v/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49" t="str">
        <f t="shared" si="3"/>
        <v/>
      </c>
      <c r="AA17" s="49" t="str">
        <f t="shared" si="4"/>
        <v/>
      </c>
      <c r="AB17" s="51"/>
      <c r="AC17" s="51"/>
      <c r="AD17" s="51"/>
      <c r="AE17" s="45" t="str">
        <f t="shared" si="5"/>
        <v>NO DATA</v>
      </c>
    </row>
    <row r="18" spans="1:31" ht="15.75" hidden="1" thickTop="1" thickBot="1" x14ac:dyDescent="0.25">
      <c r="A18" s="52" t="str">
        <f>[1]CODES!$A496</f>
        <v>0410008</v>
      </c>
      <c r="B18" s="53" t="str">
        <f>IF($AE$3=1,[1]CODES!$B496,IF($AE$3=2,[1]CODES!$C496,[1]CODES!$D496))</f>
        <v>Shopping</v>
      </c>
      <c r="C18" s="54" t="str">
        <f t="shared" si="1"/>
        <v/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49" t="str">
        <f t="shared" si="3"/>
        <v/>
      </c>
      <c r="AA18" s="49" t="str">
        <f t="shared" si="4"/>
        <v/>
      </c>
      <c r="AB18" s="51"/>
      <c r="AC18" s="51"/>
      <c r="AD18" s="51"/>
      <c r="AE18" s="45" t="str">
        <f t="shared" si="5"/>
        <v>NO DATA</v>
      </c>
    </row>
    <row r="19" spans="1:31" ht="15.75" hidden="1" thickTop="1" thickBot="1" x14ac:dyDescent="0.25">
      <c r="A19" s="52" t="str">
        <f>[1]CODES!$A497</f>
        <v>0410099</v>
      </c>
      <c r="B19" s="53" t="str">
        <f>IF($AE$3=1,[1]CODES!$B497,IF($AE$3=2,[1]CODES!$C497,[1]CODES!$D497))</f>
        <v>Other (specify)</v>
      </c>
      <c r="C19" s="54" t="str">
        <f t="shared" si="1"/>
        <v/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49" t="str">
        <f t="shared" si="3"/>
        <v/>
      </c>
      <c r="AA19" s="49" t="str">
        <f t="shared" si="4"/>
        <v/>
      </c>
      <c r="AB19" s="51"/>
      <c r="AC19" s="51"/>
      <c r="AD19" s="51"/>
      <c r="AE19" s="45" t="str">
        <f t="shared" si="5"/>
        <v>NO DATA</v>
      </c>
    </row>
    <row r="20" spans="1:31" ht="31.5" thickTop="1" thickBot="1" x14ac:dyDescent="0.25">
      <c r="A20" s="38" t="str">
        <f>[1]CODES!$A498</f>
        <v>042</v>
      </c>
      <c r="B20" s="39" t="str">
        <f>IF($AE$3=1,[1]CODES!$B498,IF($AE$3=2,[1]CODES!$C498,[1]CODES!$D498))</f>
        <v>VISITING FRIENDS AND RELATIVES</v>
      </c>
      <c r="C20" s="40" t="str">
        <f t="shared" si="1"/>
        <v/>
      </c>
      <c r="D20" s="48">
        <f t="shared" ref="D20:Y20" si="7">SUM(D21:D22)</f>
        <v>0</v>
      </c>
      <c r="E20" s="48">
        <f t="shared" si="7"/>
        <v>0</v>
      </c>
      <c r="F20" s="48">
        <f t="shared" si="7"/>
        <v>17713</v>
      </c>
      <c r="G20" s="48">
        <f t="shared" si="7"/>
        <v>12425</v>
      </c>
      <c r="H20" s="48">
        <f t="shared" si="7"/>
        <v>13501</v>
      </c>
      <c r="I20" s="48">
        <f t="shared" si="7"/>
        <v>21736</v>
      </c>
      <c r="J20" s="48">
        <f t="shared" si="7"/>
        <v>28866</v>
      </c>
      <c r="K20" s="48">
        <f t="shared" si="7"/>
        <v>32019</v>
      </c>
      <c r="L20" s="48">
        <f t="shared" si="7"/>
        <v>51932</v>
      </c>
      <c r="M20" s="48">
        <f t="shared" si="7"/>
        <v>71385</v>
      </c>
      <c r="N20" s="48">
        <f t="shared" si="7"/>
        <v>35211</v>
      </c>
      <c r="O20" s="48">
        <f t="shared" si="7"/>
        <v>89887</v>
      </c>
      <c r="P20" s="48">
        <f t="shared" si="7"/>
        <v>272000</v>
      </c>
      <c r="Q20" s="48">
        <f t="shared" si="7"/>
        <v>347000</v>
      </c>
      <c r="R20" s="48">
        <f t="shared" si="7"/>
        <v>406000</v>
      </c>
      <c r="S20" s="48">
        <f t="shared" si="7"/>
        <v>357000</v>
      </c>
      <c r="T20" s="48">
        <f t="shared" si="7"/>
        <v>603000</v>
      </c>
      <c r="U20" s="48">
        <f t="shared" si="7"/>
        <v>582000</v>
      </c>
      <c r="V20" s="48">
        <f t="shared" si="7"/>
        <v>528000</v>
      </c>
      <c r="W20" s="48">
        <f t="shared" si="7"/>
        <v>440928</v>
      </c>
      <c r="X20" s="48">
        <f t="shared" si="7"/>
        <v>453445</v>
      </c>
      <c r="Y20" s="48">
        <f t="shared" si="7"/>
        <v>0</v>
      </c>
      <c r="Z20" s="49" t="str">
        <f t="shared" si="3"/>
        <v/>
      </c>
      <c r="AA20" s="49" t="str">
        <f t="shared" si="4"/>
        <v/>
      </c>
      <c r="AB20" s="50"/>
      <c r="AC20" s="51"/>
      <c r="AD20" s="51"/>
      <c r="AE20" s="45" t="str">
        <f t="shared" si="5"/>
        <v>DATA</v>
      </c>
    </row>
    <row r="21" spans="1:31" ht="15.75" thickTop="1" thickBot="1" x14ac:dyDescent="0.25">
      <c r="A21" s="52" t="str">
        <f>[1]CODES!$A499</f>
        <v>0420000</v>
      </c>
      <c r="B21" s="53" t="str">
        <f>IF($AE$3=1,[1]CODES!$B499,IF($AE$3=2,[1]CODES!$C499,[1]CODES!$D499))</f>
        <v>Visit friends, relatives</v>
      </c>
      <c r="C21" s="54" t="str">
        <f t="shared" si="1"/>
        <v/>
      </c>
      <c r="D21" s="55"/>
      <c r="E21" s="55"/>
      <c r="F21" s="55">
        <v>17713</v>
      </c>
      <c r="G21" s="55">
        <v>12425</v>
      </c>
      <c r="H21" s="55">
        <v>13501</v>
      </c>
      <c r="I21" s="55">
        <v>21736</v>
      </c>
      <c r="J21" s="55">
        <v>28866</v>
      </c>
      <c r="K21" s="55">
        <v>32019</v>
      </c>
      <c r="L21" s="55">
        <v>51932</v>
      </c>
      <c r="M21" s="55">
        <v>71385</v>
      </c>
      <c r="N21" s="55">
        <v>35211</v>
      </c>
      <c r="O21" s="55">
        <v>89887</v>
      </c>
      <c r="P21" s="55">
        <v>272000</v>
      </c>
      <c r="Q21" s="55">
        <v>347000</v>
      </c>
      <c r="R21" s="55">
        <v>406000</v>
      </c>
      <c r="S21" s="55">
        <v>357000</v>
      </c>
      <c r="T21" s="55">
        <v>603000</v>
      </c>
      <c r="U21" s="55">
        <v>582000</v>
      </c>
      <c r="V21" s="55">
        <v>528000</v>
      </c>
      <c r="W21" s="55">
        <v>440928</v>
      </c>
      <c r="X21" s="55">
        <v>453445</v>
      </c>
      <c r="Y21" s="55"/>
      <c r="Z21" s="49" t="str">
        <f t="shared" si="3"/>
        <v/>
      </c>
      <c r="AA21" s="49" t="str">
        <f t="shared" si="4"/>
        <v/>
      </c>
      <c r="AB21" s="51"/>
      <c r="AC21" s="51"/>
      <c r="AD21" s="51"/>
      <c r="AE21" s="45" t="str">
        <f t="shared" si="5"/>
        <v>DATA</v>
      </c>
    </row>
    <row r="22" spans="1:31" ht="15.75" hidden="1" thickTop="1" thickBot="1" x14ac:dyDescent="0.25">
      <c r="A22" s="52" t="str">
        <f>[1]CODES!$A500</f>
        <v>0420099</v>
      </c>
      <c r="B22" s="53" t="str">
        <f>IF($AE$3=1,[1]CODES!$B500,IF($AE$3=2,[1]CODES!$C500,[1]CODES!$D500))</f>
        <v>Other (specify)</v>
      </c>
      <c r="C22" s="54" t="str">
        <f t="shared" si="1"/>
        <v/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49" t="str">
        <f t="shared" si="3"/>
        <v/>
      </c>
      <c r="AA22" s="49" t="str">
        <f t="shared" si="4"/>
        <v/>
      </c>
      <c r="AB22" s="51"/>
      <c r="AC22" s="51"/>
      <c r="AD22" s="51"/>
      <c r="AE22" s="45" t="str">
        <f t="shared" si="5"/>
        <v>NO DATA</v>
      </c>
    </row>
    <row r="23" spans="1:31" ht="16.5" thickTop="1" thickBot="1" x14ac:dyDescent="0.25">
      <c r="A23" s="38" t="str">
        <f>[1]CODES!$A501</f>
        <v>043</v>
      </c>
      <c r="B23" s="39" t="str">
        <f>IF($AE$3=1,[1]CODES!$B501,IF($AE$3=2,[1]CODES!$C501,[1]CODES!$D501))</f>
        <v>BUSINESS AND PROFESSIONAL</v>
      </c>
      <c r="C23" s="40" t="str">
        <f t="shared" si="1"/>
        <v/>
      </c>
      <c r="D23" s="48">
        <f t="shared" ref="D23:Y23" si="8">SUM(D24:D31)</f>
        <v>0</v>
      </c>
      <c r="E23" s="48">
        <f t="shared" si="8"/>
        <v>0</v>
      </c>
      <c r="F23" s="48">
        <f t="shared" si="8"/>
        <v>43995</v>
      </c>
      <c r="G23" s="48">
        <f t="shared" si="8"/>
        <v>42805</v>
      </c>
      <c r="H23" s="48">
        <f t="shared" si="8"/>
        <v>47643</v>
      </c>
      <c r="I23" s="48">
        <f t="shared" si="8"/>
        <v>53983</v>
      </c>
      <c r="J23" s="48">
        <f t="shared" si="8"/>
        <v>52995</v>
      </c>
      <c r="K23" s="48">
        <f t="shared" si="8"/>
        <v>59096</v>
      </c>
      <c r="L23" s="48">
        <f t="shared" si="8"/>
        <v>66565</v>
      </c>
      <c r="M23" s="48">
        <f t="shared" si="8"/>
        <v>80823</v>
      </c>
      <c r="N23" s="48">
        <f t="shared" si="8"/>
        <v>30564</v>
      </c>
      <c r="O23" s="48">
        <f t="shared" si="8"/>
        <v>72162</v>
      </c>
      <c r="P23" s="48">
        <f t="shared" si="8"/>
        <v>110000</v>
      </c>
      <c r="Q23" s="48">
        <f t="shared" si="8"/>
        <v>163000</v>
      </c>
      <c r="R23" s="48">
        <f t="shared" si="8"/>
        <v>167000</v>
      </c>
      <c r="S23" s="48">
        <f t="shared" si="8"/>
        <v>184000</v>
      </c>
      <c r="T23" s="48">
        <f t="shared" si="8"/>
        <v>160000</v>
      </c>
      <c r="U23" s="48">
        <f t="shared" si="8"/>
        <v>210000</v>
      </c>
      <c r="V23" s="48">
        <f t="shared" si="8"/>
        <v>296000</v>
      </c>
      <c r="W23" s="48">
        <f t="shared" si="8"/>
        <v>271483</v>
      </c>
      <c r="X23" s="48">
        <f t="shared" si="8"/>
        <v>321988</v>
      </c>
      <c r="Y23" s="48">
        <f t="shared" si="8"/>
        <v>0</v>
      </c>
      <c r="Z23" s="49" t="str">
        <f t="shared" si="3"/>
        <v/>
      </c>
      <c r="AA23" s="49" t="str">
        <f t="shared" si="4"/>
        <v/>
      </c>
      <c r="AB23" s="50"/>
      <c r="AC23" s="51"/>
      <c r="AD23" s="51"/>
      <c r="AE23" s="45" t="str">
        <f t="shared" si="5"/>
        <v>DATA</v>
      </c>
    </row>
    <row r="24" spans="1:31" ht="15.75" hidden="1" thickTop="1" thickBot="1" x14ac:dyDescent="0.25">
      <c r="A24" s="52" t="str">
        <f>[1]CODES!$A502</f>
        <v>0430000</v>
      </c>
      <c r="B24" s="53" t="str">
        <f>IF($AE$3=1,[1]CODES!$B502,IF($AE$3=2,[1]CODES!$C502,[1]CODES!$D502))</f>
        <v>Study</v>
      </c>
      <c r="C24" s="54" t="str">
        <f t="shared" si="1"/>
        <v/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49" t="str">
        <f t="shared" si="3"/>
        <v/>
      </c>
      <c r="AA24" s="49" t="str">
        <f t="shared" si="4"/>
        <v/>
      </c>
      <c r="AB24" s="51"/>
      <c r="AC24" s="51"/>
      <c r="AD24" s="51"/>
      <c r="AE24" s="45" t="str">
        <f t="shared" si="5"/>
        <v>NO DATA</v>
      </c>
    </row>
    <row r="25" spans="1:31" ht="27" thickTop="1" thickBot="1" x14ac:dyDescent="0.25">
      <c r="A25" s="52" t="str">
        <f>[1]CODES!$A503</f>
        <v>0430001</v>
      </c>
      <c r="B25" s="53" t="str">
        <f>IF($AE$3=1,[1]CODES!$B503,IF($AE$3=2,[1]CODES!$C503,[1]CODES!$D503))</f>
        <v>Business</v>
      </c>
      <c r="C25" s="54" t="str">
        <f t="shared" si="1"/>
        <v>(*)</v>
      </c>
      <c r="D25" s="55"/>
      <c r="E25" s="55"/>
      <c r="F25" s="55">
        <v>43995</v>
      </c>
      <c r="G25" s="55">
        <v>42805</v>
      </c>
      <c r="H25" s="55">
        <v>47643</v>
      </c>
      <c r="I25" s="55">
        <v>53983</v>
      </c>
      <c r="J25" s="55">
        <v>52995</v>
      </c>
      <c r="K25" s="55">
        <v>59096</v>
      </c>
      <c r="L25" s="55">
        <v>66565</v>
      </c>
      <c r="M25" s="55">
        <v>80823</v>
      </c>
      <c r="N25" s="55">
        <v>30564</v>
      </c>
      <c r="O25" s="55">
        <v>72162</v>
      </c>
      <c r="P25" s="55">
        <v>110000</v>
      </c>
      <c r="Q25" s="55">
        <v>163000</v>
      </c>
      <c r="R25" s="55">
        <v>167000</v>
      </c>
      <c r="S25" s="55">
        <v>184000</v>
      </c>
      <c r="T25" s="55">
        <v>160000</v>
      </c>
      <c r="U25" s="55">
        <v>210000</v>
      </c>
      <c r="V25" s="55">
        <v>296000</v>
      </c>
      <c r="W25" s="55">
        <v>271483</v>
      </c>
      <c r="X25" s="55">
        <v>321988</v>
      </c>
      <c r="Y25" s="55"/>
      <c r="Z25" s="49" t="str">
        <f t="shared" si="3"/>
        <v/>
      </c>
      <c r="AA25" s="49" t="str">
        <f t="shared" si="4"/>
        <v/>
      </c>
      <c r="AB25" s="51" t="s">
        <v>5</v>
      </c>
      <c r="AC25" s="51"/>
      <c r="AD25" s="51"/>
      <c r="AE25" s="45" t="str">
        <f t="shared" si="5"/>
        <v>DATA</v>
      </c>
    </row>
    <row r="26" spans="1:31" ht="15.75" hidden="1" thickTop="1" thickBot="1" x14ac:dyDescent="0.25">
      <c r="A26" s="52" t="str">
        <f>[1]CODES!$A504</f>
        <v>0430002</v>
      </c>
      <c r="B26" s="53" t="str">
        <f>IF($AE$3=1,[1]CODES!$B504,IF($AE$3=2,[1]CODES!$C504,[1]CODES!$D504))</f>
        <v>Meetings, conferences, congresses</v>
      </c>
      <c r="C26" s="54" t="str">
        <f t="shared" si="1"/>
        <v/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49" t="str">
        <f t="shared" si="3"/>
        <v/>
      </c>
      <c r="AA26" s="49" t="str">
        <f t="shared" si="4"/>
        <v/>
      </c>
      <c r="AB26" s="51"/>
      <c r="AC26" s="51"/>
      <c r="AD26" s="51"/>
      <c r="AE26" s="45" t="str">
        <f t="shared" si="5"/>
        <v>NO DATA</v>
      </c>
    </row>
    <row r="27" spans="1:31" ht="15.75" hidden="1" thickTop="1" thickBot="1" x14ac:dyDescent="0.25">
      <c r="A27" s="52" t="str">
        <f>[1]CODES!$A505</f>
        <v>0430003</v>
      </c>
      <c r="B27" s="53" t="str">
        <f>IF($AE$3=1,[1]CODES!$B505,IF($AE$3=2,[1]CODES!$C505,[1]CODES!$D505))</f>
        <v>Business, pleasure</v>
      </c>
      <c r="C27" s="54" t="str">
        <f t="shared" si="1"/>
        <v/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49" t="str">
        <f t="shared" si="3"/>
        <v/>
      </c>
      <c r="AA27" s="49" t="str">
        <f t="shared" si="4"/>
        <v/>
      </c>
      <c r="AB27" s="51"/>
      <c r="AC27" s="51"/>
      <c r="AD27" s="51"/>
      <c r="AE27" s="45" t="str">
        <f t="shared" si="5"/>
        <v>NO DATA</v>
      </c>
    </row>
    <row r="28" spans="1:31" ht="15.75" hidden="1" thickTop="1" thickBot="1" x14ac:dyDescent="0.25">
      <c r="A28" s="52" t="str">
        <f>[1]CODES!$A506</f>
        <v>0430004</v>
      </c>
      <c r="B28" s="53" t="str">
        <f>IF($AE$3=1,[1]CODES!$B506,IF($AE$3=2,[1]CODES!$C506,[1]CODES!$D506))</f>
        <v>Government missions</v>
      </c>
      <c r="C28" s="54" t="str">
        <f t="shared" si="1"/>
        <v/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49" t="str">
        <f t="shared" si="3"/>
        <v/>
      </c>
      <c r="AA28" s="49" t="str">
        <f t="shared" si="4"/>
        <v/>
      </c>
      <c r="AB28" s="51"/>
      <c r="AC28" s="51"/>
      <c r="AD28" s="51"/>
      <c r="AE28" s="45" t="str">
        <f t="shared" si="5"/>
        <v>NO DATA</v>
      </c>
    </row>
    <row r="29" spans="1:31" ht="15.75" hidden="1" thickTop="1" thickBot="1" x14ac:dyDescent="0.25">
      <c r="A29" s="52" t="str">
        <f>[1]CODES!$A507</f>
        <v>0430005</v>
      </c>
      <c r="B29" s="53" t="str">
        <f>IF($AE$3=1,[1]CODES!$B507,IF($AE$3=2,[1]CODES!$C507,[1]CODES!$D507))</f>
        <v>Incentive tours</v>
      </c>
      <c r="C29" s="54" t="str">
        <f t="shared" si="1"/>
        <v/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49" t="str">
        <f t="shared" si="3"/>
        <v/>
      </c>
      <c r="AA29" s="49" t="str">
        <f t="shared" si="4"/>
        <v/>
      </c>
      <c r="AB29" s="51"/>
      <c r="AC29" s="51"/>
      <c r="AD29" s="51"/>
      <c r="AE29" s="45" t="str">
        <f t="shared" si="5"/>
        <v>NO DATA</v>
      </c>
    </row>
    <row r="30" spans="1:31" ht="15.75" hidden="1" thickTop="1" thickBot="1" x14ac:dyDescent="0.25">
      <c r="A30" s="52" t="str">
        <f>[1]CODES!$A508</f>
        <v>0430006</v>
      </c>
      <c r="B30" s="53" t="str">
        <f>IF($AE$3=1,[1]CODES!$B508,IF($AE$3=2,[1]CODES!$C508,[1]CODES!$D508))</f>
        <v>Trade fairs and exhibitions</v>
      </c>
      <c r="C30" s="54" t="str">
        <f t="shared" si="1"/>
        <v/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49" t="str">
        <f t="shared" si="3"/>
        <v/>
      </c>
      <c r="AA30" s="49" t="str">
        <f t="shared" si="4"/>
        <v/>
      </c>
      <c r="AB30" s="51"/>
      <c r="AC30" s="51"/>
      <c r="AD30" s="51"/>
      <c r="AE30" s="45" t="str">
        <f t="shared" si="5"/>
        <v>NO DATA</v>
      </c>
    </row>
    <row r="31" spans="1:31" ht="15.75" hidden="1" thickTop="1" thickBot="1" x14ac:dyDescent="0.25">
      <c r="A31" s="52" t="str">
        <f>[1]CODES!$A509</f>
        <v>0430099</v>
      </c>
      <c r="B31" s="53" t="str">
        <f>IF($AE$3=1,[1]CODES!$B509,IF($AE$3=2,[1]CODES!$C509,[1]CODES!$D509))</f>
        <v>Other (specify)</v>
      </c>
      <c r="C31" s="54" t="str">
        <f t="shared" si="1"/>
        <v/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49" t="str">
        <f t="shared" si="3"/>
        <v/>
      </c>
      <c r="AA31" s="49" t="str">
        <f t="shared" si="4"/>
        <v/>
      </c>
      <c r="AB31" s="51"/>
      <c r="AC31" s="51"/>
      <c r="AD31" s="51"/>
      <c r="AE31" s="45" t="str">
        <f t="shared" si="5"/>
        <v>NO DATA</v>
      </c>
    </row>
    <row r="32" spans="1:31" ht="16.5" hidden="1" thickTop="1" thickBot="1" x14ac:dyDescent="0.25">
      <c r="A32" s="38" t="str">
        <f>[1]CODES!$A510</f>
        <v>044</v>
      </c>
      <c r="B32" s="39" t="str">
        <f>IF($AE$3=1,[1]CODES!$B510,IF($AE$3=2,[1]CODES!$C510,[1]CODES!$D510))</f>
        <v>HEALTH TREATMENT</v>
      </c>
      <c r="C32" s="40" t="str">
        <f t="shared" si="1"/>
        <v/>
      </c>
      <c r="D32" s="48">
        <f t="shared" ref="D32:Y32" si="9">SUM(D33:D36)</f>
        <v>0</v>
      </c>
      <c r="E32" s="48">
        <f t="shared" si="9"/>
        <v>0</v>
      </c>
      <c r="F32" s="48">
        <f t="shared" si="9"/>
        <v>0</v>
      </c>
      <c r="G32" s="48">
        <f t="shared" si="9"/>
        <v>0</v>
      </c>
      <c r="H32" s="48">
        <f t="shared" si="9"/>
        <v>0</v>
      </c>
      <c r="I32" s="48">
        <f t="shared" si="9"/>
        <v>0</v>
      </c>
      <c r="J32" s="48">
        <f t="shared" si="9"/>
        <v>0</v>
      </c>
      <c r="K32" s="48">
        <f t="shared" si="9"/>
        <v>0</v>
      </c>
      <c r="L32" s="48">
        <f t="shared" si="9"/>
        <v>0</v>
      </c>
      <c r="M32" s="48">
        <f t="shared" si="9"/>
        <v>0</v>
      </c>
      <c r="N32" s="48">
        <f t="shared" si="9"/>
        <v>0</v>
      </c>
      <c r="O32" s="48">
        <f t="shared" si="9"/>
        <v>0</v>
      </c>
      <c r="P32" s="48">
        <f t="shared" si="9"/>
        <v>0</v>
      </c>
      <c r="Q32" s="48">
        <f t="shared" si="9"/>
        <v>0</v>
      </c>
      <c r="R32" s="48">
        <f t="shared" si="9"/>
        <v>0</v>
      </c>
      <c r="S32" s="48">
        <f t="shared" si="9"/>
        <v>0</v>
      </c>
      <c r="T32" s="48">
        <f t="shared" si="9"/>
        <v>0</v>
      </c>
      <c r="U32" s="48">
        <f t="shared" si="9"/>
        <v>0</v>
      </c>
      <c r="V32" s="48">
        <f t="shared" si="9"/>
        <v>0</v>
      </c>
      <c r="W32" s="48">
        <f t="shared" si="9"/>
        <v>0</v>
      </c>
      <c r="X32" s="48">
        <f t="shared" si="9"/>
        <v>0</v>
      </c>
      <c r="Y32" s="48">
        <f t="shared" si="9"/>
        <v>0</v>
      </c>
      <c r="Z32" s="49" t="str">
        <f t="shared" si="3"/>
        <v/>
      </c>
      <c r="AA32" s="49" t="str">
        <f t="shared" si="4"/>
        <v/>
      </c>
      <c r="AB32" s="50"/>
      <c r="AC32" s="51"/>
      <c r="AD32" s="51"/>
      <c r="AE32" s="45" t="str">
        <f t="shared" si="5"/>
        <v>NO DATA</v>
      </c>
    </row>
    <row r="33" spans="1:31" ht="15.75" hidden="1" thickTop="1" thickBot="1" x14ac:dyDescent="0.25">
      <c r="A33" s="52" t="str">
        <f>[1]CODES!$A511</f>
        <v>0440000</v>
      </c>
      <c r="B33" s="53" t="str">
        <f>IF($AE$3=1,[1]CODES!$B511,IF($AE$3=2,[1]CODES!$C511,[1]CODES!$D511))</f>
        <v>Health</v>
      </c>
      <c r="C33" s="54" t="str">
        <f t="shared" si="1"/>
        <v/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49" t="str">
        <f t="shared" si="3"/>
        <v/>
      </c>
      <c r="AA33" s="49" t="str">
        <f t="shared" si="4"/>
        <v/>
      </c>
      <c r="AB33" s="51"/>
      <c r="AC33" s="51"/>
      <c r="AD33" s="51"/>
      <c r="AE33" s="45" t="str">
        <f t="shared" si="5"/>
        <v>NO DATA</v>
      </c>
    </row>
    <row r="34" spans="1:31" ht="15.75" hidden="1" thickTop="1" thickBot="1" x14ac:dyDescent="0.25">
      <c r="A34" s="52" t="str">
        <f>[1]CODES!$A512</f>
        <v>0440001</v>
      </c>
      <c r="B34" s="53" t="str">
        <f>IF($AE$3=1,[1]CODES!$B512,IF($AE$3=2,[1]CODES!$C512,[1]CODES!$D512))</f>
        <v>Spas, fitness</v>
      </c>
      <c r="C34" s="54" t="str">
        <f t="shared" si="1"/>
        <v/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49" t="str">
        <f t="shared" si="3"/>
        <v/>
      </c>
      <c r="AA34" s="49" t="str">
        <f t="shared" si="4"/>
        <v/>
      </c>
      <c r="AB34" s="51"/>
      <c r="AC34" s="51"/>
      <c r="AD34" s="51"/>
      <c r="AE34" s="45" t="str">
        <f t="shared" si="5"/>
        <v>NO DATA</v>
      </c>
    </row>
    <row r="35" spans="1:31" ht="15.75" hidden="1" thickTop="1" thickBot="1" x14ac:dyDescent="0.25">
      <c r="A35" s="52" t="str">
        <f>[1]CODES!$A513</f>
        <v>0440002</v>
      </c>
      <c r="B35" s="53" t="str">
        <f>IF($AE$3=1,[1]CODES!$B513,IF($AE$3=2,[1]CODES!$C513,[1]CODES!$D513))</f>
        <v>Thalassotherapy</v>
      </c>
      <c r="C35" s="54" t="str">
        <f t="shared" si="1"/>
        <v/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49" t="str">
        <f t="shared" si="3"/>
        <v/>
      </c>
      <c r="AA35" s="49" t="str">
        <f t="shared" si="4"/>
        <v/>
      </c>
      <c r="AB35" s="51"/>
      <c r="AC35" s="51"/>
      <c r="AD35" s="51"/>
      <c r="AE35" s="45" t="str">
        <f t="shared" si="5"/>
        <v>NO DATA</v>
      </c>
    </row>
    <row r="36" spans="1:31" ht="15.75" hidden="1" thickTop="1" thickBot="1" x14ac:dyDescent="0.25">
      <c r="A36" s="52" t="str">
        <f>[1]CODES!$A514</f>
        <v>0440099</v>
      </c>
      <c r="B36" s="53" t="str">
        <f>IF($AE$3=1,[1]CODES!$B514,IF($AE$3=2,[1]CODES!$C514,[1]CODES!$D514))</f>
        <v>Other treatments and cures</v>
      </c>
      <c r="C36" s="54" t="str">
        <f t="shared" si="1"/>
        <v/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49" t="str">
        <f t="shared" si="3"/>
        <v/>
      </c>
      <c r="AA36" s="49" t="str">
        <f t="shared" si="4"/>
        <v/>
      </c>
      <c r="AB36" s="51"/>
      <c r="AC36" s="51"/>
      <c r="AD36" s="51"/>
      <c r="AE36" s="45" t="str">
        <f t="shared" si="5"/>
        <v>NO DATA</v>
      </c>
    </row>
    <row r="37" spans="1:31" ht="16.5" hidden="1" thickTop="1" thickBot="1" x14ac:dyDescent="0.25">
      <c r="A37" s="38" t="str">
        <f>[1]CODES!$A515</f>
        <v>045</v>
      </c>
      <c r="B37" s="39" t="str">
        <f>IF($AE$3=1,[1]CODES!$B515,IF($AE$3=2,[1]CODES!$C515,[1]CODES!$D515))</f>
        <v>RELIGION/PILGRIMAGES</v>
      </c>
      <c r="C37" s="40" t="str">
        <f t="shared" si="1"/>
        <v/>
      </c>
      <c r="D37" s="48">
        <f t="shared" ref="D37:Y37" si="10">SUM(D38:D39)</f>
        <v>0</v>
      </c>
      <c r="E37" s="48">
        <f t="shared" si="10"/>
        <v>0</v>
      </c>
      <c r="F37" s="48">
        <f t="shared" si="10"/>
        <v>0</v>
      </c>
      <c r="G37" s="48">
        <f t="shared" si="10"/>
        <v>0</v>
      </c>
      <c r="H37" s="48">
        <f t="shared" si="10"/>
        <v>0</v>
      </c>
      <c r="I37" s="48">
        <f t="shared" si="10"/>
        <v>0</v>
      </c>
      <c r="J37" s="48">
        <f t="shared" si="10"/>
        <v>0</v>
      </c>
      <c r="K37" s="48">
        <f t="shared" si="10"/>
        <v>0</v>
      </c>
      <c r="L37" s="48">
        <f t="shared" si="10"/>
        <v>0</v>
      </c>
      <c r="M37" s="48">
        <f t="shared" si="10"/>
        <v>0</v>
      </c>
      <c r="N37" s="48">
        <f t="shared" si="10"/>
        <v>0</v>
      </c>
      <c r="O37" s="48">
        <f t="shared" si="10"/>
        <v>0</v>
      </c>
      <c r="P37" s="48">
        <f t="shared" si="10"/>
        <v>0</v>
      </c>
      <c r="Q37" s="48">
        <f t="shared" si="10"/>
        <v>0</v>
      </c>
      <c r="R37" s="48">
        <f t="shared" si="10"/>
        <v>0</v>
      </c>
      <c r="S37" s="48">
        <f t="shared" si="10"/>
        <v>0</v>
      </c>
      <c r="T37" s="48">
        <f t="shared" si="10"/>
        <v>0</v>
      </c>
      <c r="U37" s="48">
        <f t="shared" si="10"/>
        <v>0</v>
      </c>
      <c r="V37" s="48">
        <f t="shared" si="10"/>
        <v>0</v>
      </c>
      <c r="W37" s="48">
        <f t="shared" si="10"/>
        <v>0</v>
      </c>
      <c r="X37" s="48">
        <f t="shared" si="10"/>
        <v>0</v>
      </c>
      <c r="Y37" s="48">
        <f t="shared" si="10"/>
        <v>0</v>
      </c>
      <c r="Z37" s="49" t="str">
        <f t="shared" si="3"/>
        <v/>
      </c>
      <c r="AA37" s="49" t="str">
        <f t="shared" si="4"/>
        <v/>
      </c>
      <c r="AB37" s="50"/>
      <c r="AC37" s="51"/>
      <c r="AD37" s="51"/>
      <c r="AE37" s="45" t="str">
        <f t="shared" si="5"/>
        <v>NO DATA</v>
      </c>
    </row>
    <row r="38" spans="1:31" ht="15.75" hidden="1" thickTop="1" thickBot="1" x14ac:dyDescent="0.25">
      <c r="A38" s="52" t="str">
        <f>[1]CODES!$A516</f>
        <v>0450000</v>
      </c>
      <c r="B38" s="53" t="str">
        <f>IF($AE$3=1,[1]CODES!$B516,IF($AE$3=2,[1]CODES!$C516,[1]CODES!$D516))</f>
        <v>Religion/pilgrimages</v>
      </c>
      <c r="C38" s="54" t="str">
        <f t="shared" si="1"/>
        <v/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49" t="str">
        <f t="shared" si="3"/>
        <v/>
      </c>
      <c r="AA38" s="49" t="str">
        <f t="shared" si="4"/>
        <v/>
      </c>
      <c r="AB38" s="51"/>
      <c r="AC38" s="51"/>
      <c r="AD38" s="51"/>
      <c r="AE38" s="45" t="str">
        <f t="shared" si="5"/>
        <v>NO DATA</v>
      </c>
    </row>
    <row r="39" spans="1:31" ht="15.75" hidden="1" thickTop="1" thickBot="1" x14ac:dyDescent="0.25">
      <c r="A39" s="52" t="str">
        <f>[1]CODES!$A517</f>
        <v>0450099</v>
      </c>
      <c r="B39" s="53" t="str">
        <f>IF($AE$3=1,[1]CODES!$B517,IF($AE$3=2,[1]CODES!$C517,[1]CODES!$D517))</f>
        <v>Other (specify)</v>
      </c>
      <c r="C39" s="54" t="str">
        <f t="shared" si="1"/>
        <v/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49" t="str">
        <f t="shared" si="3"/>
        <v/>
      </c>
      <c r="AA39" s="49" t="str">
        <f t="shared" si="4"/>
        <v/>
      </c>
      <c r="AB39" s="51"/>
      <c r="AC39" s="51"/>
      <c r="AD39" s="51"/>
      <c r="AE39" s="45" t="str">
        <f t="shared" si="5"/>
        <v>NO DATA</v>
      </c>
    </row>
    <row r="40" spans="1:31" ht="16.5" thickTop="1" thickBot="1" x14ac:dyDescent="0.25">
      <c r="A40" s="38" t="str">
        <f>[1]CODES!$A518</f>
        <v>046</v>
      </c>
      <c r="B40" s="39" t="str">
        <f>IF($AE$3=1,[1]CODES!$B518,IF($AE$3=2,[1]CODES!$C518,[1]CODES!$D518))</f>
        <v>OTHER</v>
      </c>
      <c r="C40" s="40" t="str">
        <f t="shared" si="1"/>
        <v/>
      </c>
      <c r="D40" s="48">
        <f t="shared" ref="D40:Y40" si="11">SUM(D41:D45)</f>
        <v>0</v>
      </c>
      <c r="E40" s="48">
        <f t="shared" si="11"/>
        <v>0</v>
      </c>
      <c r="F40" s="48">
        <f t="shared" si="11"/>
        <v>66381</v>
      </c>
      <c r="G40" s="48">
        <f t="shared" si="11"/>
        <v>84333</v>
      </c>
      <c r="H40" s="48">
        <f t="shared" si="11"/>
        <v>87102</v>
      </c>
      <c r="I40" s="48">
        <f t="shared" si="11"/>
        <v>81640</v>
      </c>
      <c r="J40" s="48">
        <f t="shared" si="11"/>
        <v>78188</v>
      </c>
      <c r="K40" s="48">
        <f t="shared" si="11"/>
        <v>94521</v>
      </c>
      <c r="L40" s="48">
        <f t="shared" si="11"/>
        <v>109628</v>
      </c>
      <c r="M40" s="48">
        <f t="shared" si="11"/>
        <v>274059</v>
      </c>
      <c r="N40" s="48">
        <f t="shared" si="11"/>
        <v>392504</v>
      </c>
      <c r="O40" s="48">
        <f t="shared" si="11"/>
        <v>346159</v>
      </c>
      <c r="P40" s="48">
        <f t="shared" si="11"/>
        <v>120000</v>
      </c>
      <c r="Q40" s="48">
        <f t="shared" si="11"/>
        <v>190000</v>
      </c>
      <c r="R40" s="48">
        <f t="shared" si="11"/>
        <v>108000</v>
      </c>
      <c r="S40" s="48">
        <f t="shared" si="11"/>
        <v>256000</v>
      </c>
      <c r="T40" s="48">
        <f t="shared" si="11"/>
        <v>312000</v>
      </c>
      <c r="U40" s="48">
        <f t="shared" si="11"/>
        <v>180000</v>
      </c>
      <c r="V40" s="48">
        <f t="shared" si="11"/>
        <v>194000</v>
      </c>
      <c r="W40" s="48">
        <f t="shared" si="11"/>
        <v>333416</v>
      </c>
      <c r="X40" s="48">
        <f t="shared" si="11"/>
        <v>319539</v>
      </c>
      <c r="Y40" s="48">
        <f t="shared" si="11"/>
        <v>0</v>
      </c>
      <c r="Z40" s="49" t="str">
        <f t="shared" si="3"/>
        <v/>
      </c>
      <c r="AA40" s="49" t="str">
        <f t="shared" si="4"/>
        <v/>
      </c>
      <c r="AB40" s="50"/>
      <c r="AC40" s="51"/>
      <c r="AD40" s="51"/>
      <c r="AE40" s="45" t="str">
        <f t="shared" si="5"/>
        <v>DATA</v>
      </c>
    </row>
    <row r="41" spans="1:31" ht="15.75" thickTop="1" thickBot="1" x14ac:dyDescent="0.25">
      <c r="A41" s="52" t="str">
        <f>[1]CODES!$A519</f>
        <v>0460000</v>
      </c>
      <c r="B41" s="53" t="str">
        <f>IF($AE$3=1,[1]CODES!$B519,IF($AE$3=2,[1]CODES!$C519,[1]CODES!$D519))</f>
        <v>Transit</v>
      </c>
      <c r="C41" s="54" t="str">
        <f t="shared" si="1"/>
        <v/>
      </c>
      <c r="D41" s="55"/>
      <c r="E41" s="55"/>
      <c r="F41" s="55">
        <v>15647</v>
      </c>
      <c r="G41" s="55">
        <v>18096</v>
      </c>
      <c r="H41" s="55">
        <v>14716</v>
      </c>
      <c r="I41" s="55">
        <v>10588</v>
      </c>
      <c r="J41" s="55">
        <v>14978</v>
      </c>
      <c r="K41" s="55">
        <v>15971</v>
      </c>
      <c r="L41" s="55">
        <v>15627</v>
      </c>
      <c r="M41" s="55">
        <v>31358</v>
      </c>
      <c r="N41" s="55">
        <v>13422</v>
      </c>
      <c r="O41" s="55">
        <v>32832</v>
      </c>
      <c r="P41" s="55">
        <v>40000</v>
      </c>
      <c r="Q41" s="55">
        <v>50000</v>
      </c>
      <c r="R41" s="55">
        <v>70000</v>
      </c>
      <c r="S41" s="55">
        <v>71015</v>
      </c>
      <c r="T41" s="55">
        <v>80472</v>
      </c>
      <c r="U41" s="55">
        <v>86000</v>
      </c>
      <c r="V41" s="55">
        <v>122000</v>
      </c>
      <c r="W41" s="55">
        <v>143262</v>
      </c>
      <c r="X41" s="55">
        <v>149910</v>
      </c>
      <c r="Y41" s="55"/>
      <c r="Z41" s="49" t="str">
        <f t="shared" si="3"/>
        <v/>
      </c>
      <c r="AA41" s="49" t="str">
        <f t="shared" si="4"/>
        <v/>
      </c>
      <c r="AB41" s="51"/>
      <c r="AC41" s="51"/>
      <c r="AD41" s="51"/>
      <c r="AE41" s="45" t="str">
        <f t="shared" si="5"/>
        <v>DATA</v>
      </c>
    </row>
    <row r="42" spans="1:31" ht="15.75" hidden="1" thickTop="1" thickBot="1" x14ac:dyDescent="0.25">
      <c r="A42" s="52" t="str">
        <f>[1]CODES!$A520</f>
        <v>0460001</v>
      </c>
      <c r="B42" s="53" t="str">
        <f>IF($AE$3=1,[1]CODES!$B520,IF($AE$3=2,[1]CODES!$C520,[1]CODES!$D520))</f>
        <v>Aircraft and shipcrews</v>
      </c>
      <c r="C42" s="54" t="str">
        <f t="shared" si="1"/>
        <v/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49" t="str">
        <f t="shared" si="3"/>
        <v/>
      </c>
      <c r="AA42" s="49" t="str">
        <f t="shared" si="4"/>
        <v/>
      </c>
      <c r="AB42" s="51"/>
      <c r="AC42" s="51"/>
      <c r="AD42" s="51"/>
      <c r="AE42" s="45" t="str">
        <f t="shared" si="5"/>
        <v>NO DATA</v>
      </c>
    </row>
    <row r="43" spans="1:31" ht="15.75" hidden="1" thickTop="1" thickBot="1" x14ac:dyDescent="0.25">
      <c r="A43" s="52" t="str">
        <f>[1]CODES!$A521</f>
        <v>0460002</v>
      </c>
      <c r="B43" s="53" t="str">
        <f>IF($AE$3=1,[1]CODES!$B521,IF($AE$3=2,[1]CODES!$C521,[1]CODES!$D521))</f>
        <v>Other (specify)</v>
      </c>
      <c r="C43" s="54" t="str">
        <f t="shared" si="1"/>
        <v/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49" t="str">
        <f t="shared" si="3"/>
        <v/>
      </c>
      <c r="AA43" s="49" t="str">
        <f t="shared" si="4"/>
        <v/>
      </c>
      <c r="AB43" s="51"/>
      <c r="AC43" s="51"/>
      <c r="AD43" s="51"/>
      <c r="AE43" s="45" t="str">
        <f t="shared" si="5"/>
        <v>NO DATA</v>
      </c>
    </row>
    <row r="44" spans="1:31" ht="15.75" thickTop="1" thickBot="1" x14ac:dyDescent="0.25">
      <c r="A44" s="52" t="str">
        <f>[1]CODES!$A522</f>
        <v>0460003</v>
      </c>
      <c r="B44" s="53" t="str">
        <f>IF($AE$3=1,[1]CODES!$B522,IF($AE$3=2,[1]CODES!$C522,[1]CODES!$D522))</f>
        <v>Not stated</v>
      </c>
      <c r="C44" s="54" t="str">
        <f t="shared" si="1"/>
        <v/>
      </c>
      <c r="D44" s="55"/>
      <c r="E44" s="55"/>
      <c r="F44" s="55">
        <v>50734</v>
      </c>
      <c r="G44" s="55">
        <v>66237</v>
      </c>
      <c r="H44" s="55">
        <v>72386</v>
      </c>
      <c r="I44" s="55">
        <v>71052</v>
      </c>
      <c r="J44" s="55">
        <v>63210</v>
      </c>
      <c r="K44" s="55">
        <v>78550</v>
      </c>
      <c r="L44" s="55">
        <v>94001</v>
      </c>
      <c r="M44" s="55">
        <v>242701</v>
      </c>
      <c r="N44" s="55">
        <v>379082</v>
      </c>
      <c r="O44" s="55">
        <v>313327</v>
      </c>
      <c r="P44" s="55">
        <v>80000</v>
      </c>
      <c r="Q44" s="55">
        <v>140000</v>
      </c>
      <c r="R44" s="55">
        <v>38000</v>
      </c>
      <c r="S44" s="55">
        <v>184985</v>
      </c>
      <c r="T44" s="55">
        <v>231528</v>
      </c>
      <c r="U44" s="55">
        <v>94000</v>
      </c>
      <c r="V44" s="55">
        <v>72000</v>
      </c>
      <c r="W44" s="55">
        <v>190154</v>
      </c>
      <c r="X44" s="55">
        <v>169629</v>
      </c>
      <c r="Y44" s="55"/>
      <c r="Z44" s="49" t="str">
        <f t="shared" si="3"/>
        <v/>
      </c>
      <c r="AA44" s="49" t="str">
        <f t="shared" si="4"/>
        <v/>
      </c>
      <c r="AB44" s="51"/>
      <c r="AC44" s="51"/>
      <c r="AD44" s="51"/>
      <c r="AE44" s="45" t="str">
        <f t="shared" si="5"/>
        <v>DATA</v>
      </c>
    </row>
    <row r="45" spans="1:31" ht="15.75" hidden="1" thickTop="1" thickBot="1" x14ac:dyDescent="0.25">
      <c r="A45" s="52" t="str">
        <f>[1]CODES!$A523</f>
        <v>0460004</v>
      </c>
      <c r="B45" s="53" t="str">
        <f>IF($AE$3=1,[1]CODES!$B523,IF($AE$3=2,[1]CODES!$C523,[1]CODES!$D523))</f>
        <v>Border traffic</v>
      </c>
      <c r="C45" s="54" t="str">
        <f t="shared" si="1"/>
        <v/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49" t="str">
        <f t="shared" si="3"/>
        <v/>
      </c>
      <c r="AA45" s="49" t="str">
        <f t="shared" si="4"/>
        <v/>
      </c>
      <c r="AB45" s="51"/>
      <c r="AC45" s="51"/>
      <c r="AD45" s="51"/>
      <c r="AE45" s="45" t="str">
        <f t="shared" si="5"/>
        <v>NO DATA</v>
      </c>
    </row>
    <row r="46" spans="1:31" ht="3" customHeight="1" thickTop="1" thickBot="1" x14ac:dyDescent="0.25">
      <c r="A46" s="56"/>
      <c r="B46" s="57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0" t="str">
        <f t="shared" ref="Z46" si="12">IF(N(V46)=0,"",V46/V$8*100)</f>
        <v/>
      </c>
      <c r="AA46" s="60" t="str">
        <f t="shared" ref="AA46" si="13">IF(OR(N(U46)=0,N(V46)=0),"",V46/U46*100-100)</f>
        <v/>
      </c>
      <c r="AB46" s="61"/>
      <c r="AC46" s="61"/>
      <c r="AD46" s="61"/>
      <c r="AE46" s="62" t="str">
        <f>IF($AE$3=1,$B$3,IF($AE$3=2,$C$3,$D$3))</f>
        <v>DATA</v>
      </c>
    </row>
    <row r="47" spans="1:31" ht="15.95" customHeight="1" thickTop="1" x14ac:dyDescent="0.2"/>
  </sheetData>
  <sheetProtection autoFilter="0"/>
  <autoFilter ref="AE6:AE46">
    <filterColumn colId="0">
      <filters>
        <filter val="DATA"/>
      </filters>
    </filterColumn>
  </autoFilter>
  <dataValidations count="1">
    <dataValidation type="whole" allowBlank="1" showInputMessage="1" showErrorMessage="1" sqref="D8:Y46">
      <formula1>0</formula1>
      <formula2>100000000000</formula2>
    </dataValidation>
  </dataValidations>
  <hyperlinks>
    <hyperlink ref="A3" r:id="rId1" display="http://statistics.unwto.org/news/2014-03-05/methodological-notes-tourism-statistics-database"/>
  </hyperlinks>
  <printOptions horizontalCentered="1"/>
  <pageMargins left="0" right="0" top="0.196850393700787" bottom="0.196850393700787" header="0" footer="0"/>
  <pageSetup paperSize="9" scale="80" fitToHeight="10" orientation="landscape" cellComments="atEnd" errors="blank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filterMode="1">
    <tabColor theme="3" tint="0.39997558519241921"/>
  </sheetPr>
  <dimension ref="A1:AE125"/>
  <sheetViews>
    <sheetView showGridLines="0" showZeros="0" topLeftCell="B4" workbookViewId="0">
      <pane xSplit="2" ySplit="4" topLeftCell="S8" activePane="bottomRight" state="frozen"/>
      <selection activeCell="R8" sqref="R8"/>
      <selection pane="topRight" activeCell="R8" sqref="R8"/>
      <selection pane="bottomLeft" activeCell="R8" sqref="R8"/>
      <selection pane="bottomRight" activeCell="AB4" sqref="AB1:AB1048576"/>
    </sheetView>
  </sheetViews>
  <sheetFormatPr defaultColWidth="11.42578125" defaultRowHeight="15.95" customHeight="1" x14ac:dyDescent="0.2"/>
  <cols>
    <col min="1" max="1" width="10.7109375" style="27" hidden="1" customWidth="1"/>
    <col min="2" max="2" width="35.7109375" style="27" customWidth="1"/>
    <col min="3" max="3" width="5.7109375" style="63" hidden="1" customWidth="1"/>
    <col min="4" max="19" width="11.42578125" style="64" hidden="1" customWidth="1"/>
    <col min="20" max="20" width="5" style="64" bestFit="1" customWidth="1"/>
    <col min="21" max="25" width="11.42578125" style="64" customWidth="1"/>
    <col min="26" max="26" width="8.7109375" style="65" hidden="1" customWidth="1"/>
    <col min="27" max="27" width="9.7109375" style="65" hidden="1" customWidth="1"/>
    <col min="28" max="30" width="50.7109375" style="46" hidden="1" customWidth="1"/>
    <col min="31" max="31" width="25.7109375" style="66" customWidth="1"/>
    <col min="32" max="230" width="11.42578125" style="46"/>
    <col min="231" max="232" width="9.85546875" style="46" customWidth="1"/>
    <col min="233" max="233" width="34.28515625" style="46" customWidth="1"/>
    <col min="234" max="234" width="2.7109375" style="46" customWidth="1"/>
    <col min="235" max="235" width="11.42578125" style="46" customWidth="1"/>
    <col min="236" max="251" width="11.42578125" style="46"/>
    <col min="252" max="253" width="7.7109375" style="46" customWidth="1"/>
    <col min="254" max="254" width="50.7109375" style="46" customWidth="1"/>
    <col min="255" max="486" width="11.42578125" style="46"/>
    <col min="487" max="488" width="9.85546875" style="46" customWidth="1"/>
    <col min="489" max="489" width="34.28515625" style="46" customWidth="1"/>
    <col min="490" max="490" width="2.7109375" style="46" customWidth="1"/>
    <col min="491" max="491" width="11.42578125" style="46" customWidth="1"/>
    <col min="492" max="507" width="11.42578125" style="46"/>
    <col min="508" max="509" width="7.7109375" style="46" customWidth="1"/>
    <col min="510" max="510" width="50.7109375" style="46" customWidth="1"/>
    <col min="511" max="742" width="11.42578125" style="46"/>
    <col min="743" max="744" width="9.85546875" style="46" customWidth="1"/>
    <col min="745" max="745" width="34.28515625" style="46" customWidth="1"/>
    <col min="746" max="746" width="2.7109375" style="46" customWidth="1"/>
    <col min="747" max="747" width="11.42578125" style="46" customWidth="1"/>
    <col min="748" max="763" width="11.42578125" style="46"/>
    <col min="764" max="765" width="7.7109375" style="46" customWidth="1"/>
    <col min="766" max="766" width="50.7109375" style="46" customWidth="1"/>
    <col min="767" max="998" width="11.42578125" style="46"/>
    <col min="999" max="1000" width="9.85546875" style="46" customWidth="1"/>
    <col min="1001" max="1001" width="34.28515625" style="46" customWidth="1"/>
    <col min="1002" max="1002" width="2.7109375" style="46" customWidth="1"/>
    <col min="1003" max="1003" width="11.42578125" style="46" customWidth="1"/>
    <col min="1004" max="1019" width="11.42578125" style="46"/>
    <col min="1020" max="1021" width="7.7109375" style="46" customWidth="1"/>
    <col min="1022" max="1022" width="50.7109375" style="46" customWidth="1"/>
    <col min="1023" max="1254" width="11.42578125" style="46"/>
    <col min="1255" max="1256" width="9.85546875" style="46" customWidth="1"/>
    <col min="1257" max="1257" width="34.28515625" style="46" customWidth="1"/>
    <col min="1258" max="1258" width="2.7109375" style="46" customWidth="1"/>
    <col min="1259" max="1259" width="11.42578125" style="46" customWidth="1"/>
    <col min="1260" max="1275" width="11.42578125" style="46"/>
    <col min="1276" max="1277" width="7.7109375" style="46" customWidth="1"/>
    <col min="1278" max="1278" width="50.7109375" style="46" customWidth="1"/>
    <col min="1279" max="1510" width="11.42578125" style="46"/>
    <col min="1511" max="1512" width="9.85546875" style="46" customWidth="1"/>
    <col min="1513" max="1513" width="34.28515625" style="46" customWidth="1"/>
    <col min="1514" max="1514" width="2.7109375" style="46" customWidth="1"/>
    <col min="1515" max="1515" width="11.42578125" style="46" customWidth="1"/>
    <col min="1516" max="1531" width="11.42578125" style="46"/>
    <col min="1532" max="1533" width="7.7109375" style="46" customWidth="1"/>
    <col min="1534" max="1534" width="50.7109375" style="46" customWidth="1"/>
    <col min="1535" max="1766" width="11.42578125" style="46"/>
    <col min="1767" max="1768" width="9.85546875" style="46" customWidth="1"/>
    <col min="1769" max="1769" width="34.28515625" style="46" customWidth="1"/>
    <col min="1770" max="1770" width="2.7109375" style="46" customWidth="1"/>
    <col min="1771" max="1771" width="11.42578125" style="46" customWidth="1"/>
    <col min="1772" max="1787" width="11.42578125" style="46"/>
    <col min="1788" max="1789" width="7.7109375" style="46" customWidth="1"/>
    <col min="1790" max="1790" width="50.7109375" style="46" customWidth="1"/>
    <col min="1791" max="2022" width="11.42578125" style="46"/>
    <col min="2023" max="2024" width="9.85546875" style="46" customWidth="1"/>
    <col min="2025" max="2025" width="34.28515625" style="46" customWidth="1"/>
    <col min="2026" max="2026" width="2.7109375" style="46" customWidth="1"/>
    <col min="2027" max="2027" width="11.42578125" style="46" customWidth="1"/>
    <col min="2028" max="2043" width="11.42578125" style="46"/>
    <col min="2044" max="2045" width="7.7109375" style="46" customWidth="1"/>
    <col min="2046" max="2046" width="50.7109375" style="46" customWidth="1"/>
    <col min="2047" max="2278" width="11.42578125" style="46"/>
    <col min="2279" max="2280" width="9.85546875" style="46" customWidth="1"/>
    <col min="2281" max="2281" width="34.28515625" style="46" customWidth="1"/>
    <col min="2282" max="2282" width="2.7109375" style="46" customWidth="1"/>
    <col min="2283" max="2283" width="11.42578125" style="46" customWidth="1"/>
    <col min="2284" max="2299" width="11.42578125" style="46"/>
    <col min="2300" max="2301" width="7.7109375" style="46" customWidth="1"/>
    <col min="2302" max="2302" width="50.7109375" style="46" customWidth="1"/>
    <col min="2303" max="2534" width="11.42578125" style="46"/>
    <col min="2535" max="2536" width="9.85546875" style="46" customWidth="1"/>
    <col min="2537" max="2537" width="34.28515625" style="46" customWidth="1"/>
    <col min="2538" max="2538" width="2.7109375" style="46" customWidth="1"/>
    <col min="2539" max="2539" width="11.42578125" style="46" customWidth="1"/>
    <col min="2540" max="2555" width="11.42578125" style="46"/>
    <col min="2556" max="2557" width="7.7109375" style="46" customWidth="1"/>
    <col min="2558" max="2558" width="50.7109375" style="46" customWidth="1"/>
    <col min="2559" max="2790" width="11.42578125" style="46"/>
    <col min="2791" max="2792" width="9.85546875" style="46" customWidth="1"/>
    <col min="2793" max="2793" width="34.28515625" style="46" customWidth="1"/>
    <col min="2794" max="2794" width="2.7109375" style="46" customWidth="1"/>
    <col min="2795" max="2795" width="11.42578125" style="46" customWidth="1"/>
    <col min="2796" max="2811" width="11.42578125" style="46"/>
    <col min="2812" max="2813" width="7.7109375" style="46" customWidth="1"/>
    <col min="2814" max="2814" width="50.7109375" style="46" customWidth="1"/>
    <col min="2815" max="3046" width="11.42578125" style="46"/>
    <col min="3047" max="3048" width="9.85546875" style="46" customWidth="1"/>
    <col min="3049" max="3049" width="34.28515625" style="46" customWidth="1"/>
    <col min="3050" max="3050" width="2.7109375" style="46" customWidth="1"/>
    <col min="3051" max="3051" width="11.42578125" style="46" customWidth="1"/>
    <col min="3052" max="3067" width="11.42578125" style="46"/>
    <col min="3068" max="3069" width="7.7109375" style="46" customWidth="1"/>
    <col min="3070" max="3070" width="50.7109375" style="46" customWidth="1"/>
    <col min="3071" max="3302" width="11.42578125" style="46"/>
    <col min="3303" max="3304" width="9.85546875" style="46" customWidth="1"/>
    <col min="3305" max="3305" width="34.28515625" style="46" customWidth="1"/>
    <col min="3306" max="3306" width="2.7109375" style="46" customWidth="1"/>
    <col min="3307" max="3307" width="11.42578125" style="46" customWidth="1"/>
    <col min="3308" max="3323" width="11.42578125" style="46"/>
    <col min="3324" max="3325" width="7.7109375" style="46" customWidth="1"/>
    <col min="3326" max="3326" width="50.7109375" style="46" customWidth="1"/>
    <col min="3327" max="3558" width="11.42578125" style="46"/>
    <col min="3559" max="3560" width="9.85546875" style="46" customWidth="1"/>
    <col min="3561" max="3561" width="34.28515625" style="46" customWidth="1"/>
    <col min="3562" max="3562" width="2.7109375" style="46" customWidth="1"/>
    <col min="3563" max="3563" width="11.42578125" style="46" customWidth="1"/>
    <col min="3564" max="3579" width="11.42578125" style="46"/>
    <col min="3580" max="3581" width="7.7109375" style="46" customWidth="1"/>
    <col min="3582" max="3582" width="50.7109375" style="46" customWidth="1"/>
    <col min="3583" max="3814" width="11.42578125" style="46"/>
    <col min="3815" max="3816" width="9.85546875" style="46" customWidth="1"/>
    <col min="3817" max="3817" width="34.28515625" style="46" customWidth="1"/>
    <col min="3818" max="3818" width="2.7109375" style="46" customWidth="1"/>
    <col min="3819" max="3819" width="11.42578125" style="46" customWidth="1"/>
    <col min="3820" max="3835" width="11.42578125" style="46"/>
    <col min="3836" max="3837" width="7.7109375" style="46" customWidth="1"/>
    <col min="3838" max="3838" width="50.7109375" style="46" customWidth="1"/>
    <col min="3839" max="4070" width="11.42578125" style="46"/>
    <col min="4071" max="4072" width="9.85546875" style="46" customWidth="1"/>
    <col min="4073" max="4073" width="34.28515625" style="46" customWidth="1"/>
    <col min="4074" max="4074" width="2.7109375" style="46" customWidth="1"/>
    <col min="4075" max="4075" width="11.42578125" style="46" customWidth="1"/>
    <col min="4076" max="4091" width="11.42578125" style="46"/>
    <col min="4092" max="4093" width="7.7109375" style="46" customWidth="1"/>
    <col min="4094" max="4094" width="50.7109375" style="46" customWidth="1"/>
    <col min="4095" max="4326" width="11.42578125" style="46"/>
    <col min="4327" max="4328" width="9.85546875" style="46" customWidth="1"/>
    <col min="4329" max="4329" width="34.28515625" style="46" customWidth="1"/>
    <col min="4330" max="4330" width="2.7109375" style="46" customWidth="1"/>
    <col min="4331" max="4331" width="11.42578125" style="46" customWidth="1"/>
    <col min="4332" max="4347" width="11.42578125" style="46"/>
    <col min="4348" max="4349" width="7.7109375" style="46" customWidth="1"/>
    <col min="4350" max="4350" width="50.7109375" style="46" customWidth="1"/>
    <col min="4351" max="4582" width="11.42578125" style="46"/>
    <col min="4583" max="4584" width="9.85546875" style="46" customWidth="1"/>
    <col min="4585" max="4585" width="34.28515625" style="46" customWidth="1"/>
    <col min="4586" max="4586" width="2.7109375" style="46" customWidth="1"/>
    <col min="4587" max="4587" width="11.42578125" style="46" customWidth="1"/>
    <col min="4588" max="4603" width="11.42578125" style="46"/>
    <col min="4604" max="4605" width="7.7109375" style="46" customWidth="1"/>
    <col min="4606" max="4606" width="50.7109375" style="46" customWidth="1"/>
    <col min="4607" max="4838" width="11.42578125" style="46"/>
    <col min="4839" max="4840" width="9.85546875" style="46" customWidth="1"/>
    <col min="4841" max="4841" width="34.28515625" style="46" customWidth="1"/>
    <col min="4842" max="4842" width="2.7109375" style="46" customWidth="1"/>
    <col min="4843" max="4843" width="11.42578125" style="46" customWidth="1"/>
    <col min="4844" max="4859" width="11.42578125" style="46"/>
    <col min="4860" max="4861" width="7.7109375" style="46" customWidth="1"/>
    <col min="4862" max="4862" width="50.7109375" style="46" customWidth="1"/>
    <col min="4863" max="5094" width="11.42578125" style="46"/>
    <col min="5095" max="5096" width="9.85546875" style="46" customWidth="1"/>
    <col min="5097" max="5097" width="34.28515625" style="46" customWidth="1"/>
    <col min="5098" max="5098" width="2.7109375" style="46" customWidth="1"/>
    <col min="5099" max="5099" width="11.42578125" style="46" customWidth="1"/>
    <col min="5100" max="5115" width="11.42578125" style="46"/>
    <col min="5116" max="5117" width="7.7109375" style="46" customWidth="1"/>
    <col min="5118" max="5118" width="50.7109375" style="46" customWidth="1"/>
    <col min="5119" max="5350" width="11.42578125" style="46"/>
    <col min="5351" max="5352" width="9.85546875" style="46" customWidth="1"/>
    <col min="5353" max="5353" width="34.28515625" style="46" customWidth="1"/>
    <col min="5354" max="5354" width="2.7109375" style="46" customWidth="1"/>
    <col min="5355" max="5355" width="11.42578125" style="46" customWidth="1"/>
    <col min="5356" max="5371" width="11.42578125" style="46"/>
    <col min="5372" max="5373" width="7.7109375" style="46" customWidth="1"/>
    <col min="5374" max="5374" width="50.7109375" style="46" customWidth="1"/>
    <col min="5375" max="5606" width="11.42578125" style="46"/>
    <col min="5607" max="5608" width="9.85546875" style="46" customWidth="1"/>
    <col min="5609" max="5609" width="34.28515625" style="46" customWidth="1"/>
    <col min="5610" max="5610" width="2.7109375" style="46" customWidth="1"/>
    <col min="5611" max="5611" width="11.42578125" style="46" customWidth="1"/>
    <col min="5612" max="5627" width="11.42578125" style="46"/>
    <col min="5628" max="5629" width="7.7109375" style="46" customWidth="1"/>
    <col min="5630" max="5630" width="50.7109375" style="46" customWidth="1"/>
    <col min="5631" max="5862" width="11.42578125" style="46"/>
    <col min="5863" max="5864" width="9.85546875" style="46" customWidth="1"/>
    <col min="5865" max="5865" width="34.28515625" style="46" customWidth="1"/>
    <col min="5866" max="5866" width="2.7109375" style="46" customWidth="1"/>
    <col min="5867" max="5867" width="11.42578125" style="46" customWidth="1"/>
    <col min="5868" max="5883" width="11.42578125" style="46"/>
    <col min="5884" max="5885" width="7.7109375" style="46" customWidth="1"/>
    <col min="5886" max="5886" width="50.7109375" style="46" customWidth="1"/>
    <col min="5887" max="6118" width="11.42578125" style="46"/>
    <col min="6119" max="6120" width="9.85546875" style="46" customWidth="1"/>
    <col min="6121" max="6121" width="34.28515625" style="46" customWidth="1"/>
    <col min="6122" max="6122" width="2.7109375" style="46" customWidth="1"/>
    <col min="6123" max="6123" width="11.42578125" style="46" customWidth="1"/>
    <col min="6124" max="6139" width="11.42578125" style="46"/>
    <col min="6140" max="6141" width="7.7109375" style="46" customWidth="1"/>
    <col min="6142" max="6142" width="50.7109375" style="46" customWidth="1"/>
    <col min="6143" max="6374" width="11.42578125" style="46"/>
    <col min="6375" max="6376" width="9.85546875" style="46" customWidth="1"/>
    <col min="6377" max="6377" width="34.28515625" style="46" customWidth="1"/>
    <col min="6378" max="6378" width="2.7109375" style="46" customWidth="1"/>
    <col min="6379" max="6379" width="11.42578125" style="46" customWidth="1"/>
    <col min="6380" max="6395" width="11.42578125" style="46"/>
    <col min="6396" max="6397" width="7.7109375" style="46" customWidth="1"/>
    <col min="6398" max="6398" width="50.7109375" style="46" customWidth="1"/>
    <col min="6399" max="6630" width="11.42578125" style="46"/>
    <col min="6631" max="6632" width="9.85546875" style="46" customWidth="1"/>
    <col min="6633" max="6633" width="34.28515625" style="46" customWidth="1"/>
    <col min="6634" max="6634" width="2.7109375" style="46" customWidth="1"/>
    <col min="6635" max="6635" width="11.42578125" style="46" customWidth="1"/>
    <col min="6636" max="6651" width="11.42578125" style="46"/>
    <col min="6652" max="6653" width="7.7109375" style="46" customWidth="1"/>
    <col min="6654" max="6654" width="50.7109375" style="46" customWidth="1"/>
    <col min="6655" max="6886" width="11.42578125" style="46"/>
    <col min="6887" max="6888" width="9.85546875" style="46" customWidth="1"/>
    <col min="6889" max="6889" width="34.28515625" style="46" customWidth="1"/>
    <col min="6890" max="6890" width="2.7109375" style="46" customWidth="1"/>
    <col min="6891" max="6891" width="11.42578125" style="46" customWidth="1"/>
    <col min="6892" max="6907" width="11.42578125" style="46"/>
    <col min="6908" max="6909" width="7.7109375" style="46" customWidth="1"/>
    <col min="6910" max="6910" width="50.7109375" style="46" customWidth="1"/>
    <col min="6911" max="7142" width="11.42578125" style="46"/>
    <col min="7143" max="7144" width="9.85546875" style="46" customWidth="1"/>
    <col min="7145" max="7145" width="34.28515625" style="46" customWidth="1"/>
    <col min="7146" max="7146" width="2.7109375" style="46" customWidth="1"/>
    <col min="7147" max="7147" width="11.42578125" style="46" customWidth="1"/>
    <col min="7148" max="7163" width="11.42578125" style="46"/>
    <col min="7164" max="7165" width="7.7109375" style="46" customWidth="1"/>
    <col min="7166" max="7166" width="50.7109375" style="46" customWidth="1"/>
    <col min="7167" max="7398" width="11.42578125" style="46"/>
    <col min="7399" max="7400" width="9.85546875" style="46" customWidth="1"/>
    <col min="7401" max="7401" width="34.28515625" style="46" customWidth="1"/>
    <col min="7402" max="7402" width="2.7109375" style="46" customWidth="1"/>
    <col min="7403" max="7403" width="11.42578125" style="46" customWidth="1"/>
    <col min="7404" max="7419" width="11.42578125" style="46"/>
    <col min="7420" max="7421" width="7.7109375" style="46" customWidth="1"/>
    <col min="7422" max="7422" width="50.7109375" style="46" customWidth="1"/>
    <col min="7423" max="7654" width="11.42578125" style="46"/>
    <col min="7655" max="7656" width="9.85546875" style="46" customWidth="1"/>
    <col min="7657" max="7657" width="34.28515625" style="46" customWidth="1"/>
    <col min="7658" max="7658" width="2.7109375" style="46" customWidth="1"/>
    <col min="7659" max="7659" width="11.42578125" style="46" customWidth="1"/>
    <col min="7660" max="7675" width="11.42578125" style="46"/>
    <col min="7676" max="7677" width="7.7109375" style="46" customWidth="1"/>
    <col min="7678" max="7678" width="50.7109375" style="46" customWidth="1"/>
    <col min="7679" max="7910" width="11.42578125" style="46"/>
    <col min="7911" max="7912" width="9.85546875" style="46" customWidth="1"/>
    <col min="7913" max="7913" width="34.28515625" style="46" customWidth="1"/>
    <col min="7914" max="7914" width="2.7109375" style="46" customWidth="1"/>
    <col min="7915" max="7915" width="11.42578125" style="46" customWidth="1"/>
    <col min="7916" max="7931" width="11.42578125" style="46"/>
    <col min="7932" max="7933" width="7.7109375" style="46" customWidth="1"/>
    <col min="7934" max="7934" width="50.7109375" style="46" customWidth="1"/>
    <col min="7935" max="8166" width="11.42578125" style="46"/>
    <col min="8167" max="8168" width="9.85546875" style="46" customWidth="1"/>
    <col min="8169" max="8169" width="34.28515625" style="46" customWidth="1"/>
    <col min="8170" max="8170" width="2.7109375" style="46" customWidth="1"/>
    <col min="8171" max="8171" width="11.42578125" style="46" customWidth="1"/>
    <col min="8172" max="8187" width="11.42578125" style="46"/>
    <col min="8188" max="8189" width="7.7109375" style="46" customWidth="1"/>
    <col min="8190" max="8190" width="50.7109375" style="46" customWidth="1"/>
    <col min="8191" max="8422" width="11.42578125" style="46"/>
    <col min="8423" max="8424" width="9.85546875" style="46" customWidth="1"/>
    <col min="8425" max="8425" width="34.28515625" style="46" customWidth="1"/>
    <col min="8426" max="8426" width="2.7109375" style="46" customWidth="1"/>
    <col min="8427" max="8427" width="11.42578125" style="46" customWidth="1"/>
    <col min="8428" max="8443" width="11.42578125" style="46"/>
    <col min="8444" max="8445" width="7.7109375" style="46" customWidth="1"/>
    <col min="8446" max="8446" width="50.7109375" style="46" customWidth="1"/>
    <col min="8447" max="8678" width="11.42578125" style="46"/>
    <col min="8679" max="8680" width="9.85546875" style="46" customWidth="1"/>
    <col min="8681" max="8681" width="34.28515625" style="46" customWidth="1"/>
    <col min="8682" max="8682" width="2.7109375" style="46" customWidth="1"/>
    <col min="8683" max="8683" width="11.42578125" style="46" customWidth="1"/>
    <col min="8684" max="8699" width="11.42578125" style="46"/>
    <col min="8700" max="8701" width="7.7109375" style="46" customWidth="1"/>
    <col min="8702" max="8702" width="50.7109375" style="46" customWidth="1"/>
    <col min="8703" max="8934" width="11.42578125" style="46"/>
    <col min="8935" max="8936" width="9.85546875" style="46" customWidth="1"/>
    <col min="8937" max="8937" width="34.28515625" style="46" customWidth="1"/>
    <col min="8938" max="8938" width="2.7109375" style="46" customWidth="1"/>
    <col min="8939" max="8939" width="11.42578125" style="46" customWidth="1"/>
    <col min="8940" max="8955" width="11.42578125" style="46"/>
    <col min="8956" max="8957" width="7.7109375" style="46" customWidth="1"/>
    <col min="8958" max="8958" width="50.7109375" style="46" customWidth="1"/>
    <col min="8959" max="9190" width="11.42578125" style="46"/>
    <col min="9191" max="9192" width="9.85546875" style="46" customWidth="1"/>
    <col min="9193" max="9193" width="34.28515625" style="46" customWidth="1"/>
    <col min="9194" max="9194" width="2.7109375" style="46" customWidth="1"/>
    <col min="9195" max="9195" width="11.42578125" style="46" customWidth="1"/>
    <col min="9196" max="9211" width="11.42578125" style="46"/>
    <col min="9212" max="9213" width="7.7109375" style="46" customWidth="1"/>
    <col min="9214" max="9214" width="50.7109375" style="46" customWidth="1"/>
    <col min="9215" max="9446" width="11.42578125" style="46"/>
    <col min="9447" max="9448" width="9.85546875" style="46" customWidth="1"/>
    <col min="9449" max="9449" width="34.28515625" style="46" customWidth="1"/>
    <col min="9450" max="9450" width="2.7109375" style="46" customWidth="1"/>
    <col min="9451" max="9451" width="11.42578125" style="46" customWidth="1"/>
    <col min="9452" max="9467" width="11.42578125" style="46"/>
    <col min="9468" max="9469" width="7.7109375" style="46" customWidth="1"/>
    <col min="9470" max="9470" width="50.7109375" style="46" customWidth="1"/>
    <col min="9471" max="9702" width="11.42578125" style="46"/>
    <col min="9703" max="9704" width="9.85546875" style="46" customWidth="1"/>
    <col min="9705" max="9705" width="34.28515625" style="46" customWidth="1"/>
    <col min="9706" max="9706" width="2.7109375" style="46" customWidth="1"/>
    <col min="9707" max="9707" width="11.42578125" style="46" customWidth="1"/>
    <col min="9708" max="9723" width="11.42578125" style="46"/>
    <col min="9724" max="9725" width="7.7109375" style="46" customWidth="1"/>
    <col min="9726" max="9726" width="50.7109375" style="46" customWidth="1"/>
    <col min="9727" max="9958" width="11.42578125" style="46"/>
    <col min="9959" max="9960" width="9.85546875" style="46" customWidth="1"/>
    <col min="9961" max="9961" width="34.28515625" style="46" customWidth="1"/>
    <col min="9962" max="9962" width="2.7109375" style="46" customWidth="1"/>
    <col min="9963" max="9963" width="11.42578125" style="46" customWidth="1"/>
    <col min="9964" max="9979" width="11.42578125" style="46"/>
    <col min="9980" max="9981" width="7.7109375" style="46" customWidth="1"/>
    <col min="9982" max="9982" width="50.7109375" style="46" customWidth="1"/>
    <col min="9983" max="10214" width="11.42578125" style="46"/>
    <col min="10215" max="10216" width="9.85546875" style="46" customWidth="1"/>
    <col min="10217" max="10217" width="34.28515625" style="46" customWidth="1"/>
    <col min="10218" max="10218" width="2.7109375" style="46" customWidth="1"/>
    <col min="10219" max="10219" width="11.42578125" style="46" customWidth="1"/>
    <col min="10220" max="10235" width="11.42578125" style="46"/>
    <col min="10236" max="10237" width="7.7109375" style="46" customWidth="1"/>
    <col min="10238" max="10238" width="50.7109375" style="46" customWidth="1"/>
    <col min="10239" max="10470" width="11.42578125" style="46"/>
    <col min="10471" max="10472" width="9.85546875" style="46" customWidth="1"/>
    <col min="10473" max="10473" width="34.28515625" style="46" customWidth="1"/>
    <col min="10474" max="10474" width="2.7109375" style="46" customWidth="1"/>
    <col min="10475" max="10475" width="11.42578125" style="46" customWidth="1"/>
    <col min="10476" max="10491" width="11.42578125" style="46"/>
    <col min="10492" max="10493" width="7.7109375" style="46" customWidth="1"/>
    <col min="10494" max="10494" width="50.7109375" style="46" customWidth="1"/>
    <col min="10495" max="10726" width="11.42578125" style="46"/>
    <col min="10727" max="10728" width="9.85546875" style="46" customWidth="1"/>
    <col min="10729" max="10729" width="34.28515625" style="46" customWidth="1"/>
    <col min="10730" max="10730" width="2.7109375" style="46" customWidth="1"/>
    <col min="10731" max="10731" width="11.42578125" style="46" customWidth="1"/>
    <col min="10732" max="10747" width="11.42578125" style="46"/>
    <col min="10748" max="10749" width="7.7109375" style="46" customWidth="1"/>
    <col min="10750" max="10750" width="50.7109375" style="46" customWidth="1"/>
    <col min="10751" max="10982" width="11.42578125" style="46"/>
    <col min="10983" max="10984" width="9.85546875" style="46" customWidth="1"/>
    <col min="10985" max="10985" width="34.28515625" style="46" customWidth="1"/>
    <col min="10986" max="10986" width="2.7109375" style="46" customWidth="1"/>
    <col min="10987" max="10987" width="11.42578125" style="46" customWidth="1"/>
    <col min="10988" max="11003" width="11.42578125" style="46"/>
    <col min="11004" max="11005" width="7.7109375" style="46" customWidth="1"/>
    <col min="11006" max="11006" width="50.7109375" style="46" customWidth="1"/>
    <col min="11007" max="11238" width="11.42578125" style="46"/>
    <col min="11239" max="11240" width="9.85546875" style="46" customWidth="1"/>
    <col min="11241" max="11241" width="34.28515625" style="46" customWidth="1"/>
    <col min="11242" max="11242" width="2.7109375" style="46" customWidth="1"/>
    <col min="11243" max="11243" width="11.42578125" style="46" customWidth="1"/>
    <col min="11244" max="11259" width="11.42578125" style="46"/>
    <col min="11260" max="11261" width="7.7109375" style="46" customWidth="1"/>
    <col min="11262" max="11262" width="50.7109375" style="46" customWidth="1"/>
    <col min="11263" max="11494" width="11.42578125" style="46"/>
    <col min="11495" max="11496" width="9.85546875" style="46" customWidth="1"/>
    <col min="11497" max="11497" width="34.28515625" style="46" customWidth="1"/>
    <col min="11498" max="11498" width="2.7109375" style="46" customWidth="1"/>
    <col min="11499" max="11499" width="11.42578125" style="46" customWidth="1"/>
    <col min="11500" max="11515" width="11.42578125" style="46"/>
    <col min="11516" max="11517" width="7.7109375" style="46" customWidth="1"/>
    <col min="11518" max="11518" width="50.7109375" style="46" customWidth="1"/>
    <col min="11519" max="11750" width="11.42578125" style="46"/>
    <col min="11751" max="11752" width="9.85546875" style="46" customWidth="1"/>
    <col min="11753" max="11753" width="34.28515625" style="46" customWidth="1"/>
    <col min="11754" max="11754" width="2.7109375" style="46" customWidth="1"/>
    <col min="11755" max="11755" width="11.42578125" style="46" customWidth="1"/>
    <col min="11756" max="11771" width="11.42578125" style="46"/>
    <col min="11772" max="11773" width="7.7109375" style="46" customWidth="1"/>
    <col min="11774" max="11774" width="50.7109375" style="46" customWidth="1"/>
    <col min="11775" max="12006" width="11.42578125" style="46"/>
    <col min="12007" max="12008" width="9.85546875" style="46" customWidth="1"/>
    <col min="12009" max="12009" width="34.28515625" style="46" customWidth="1"/>
    <col min="12010" max="12010" width="2.7109375" style="46" customWidth="1"/>
    <col min="12011" max="12011" width="11.42578125" style="46" customWidth="1"/>
    <col min="12012" max="12027" width="11.42578125" style="46"/>
    <col min="12028" max="12029" width="7.7109375" style="46" customWidth="1"/>
    <col min="12030" max="12030" width="50.7109375" style="46" customWidth="1"/>
    <col min="12031" max="12262" width="11.42578125" style="46"/>
    <col min="12263" max="12264" width="9.85546875" style="46" customWidth="1"/>
    <col min="12265" max="12265" width="34.28515625" style="46" customWidth="1"/>
    <col min="12266" max="12266" width="2.7109375" style="46" customWidth="1"/>
    <col min="12267" max="12267" width="11.42578125" style="46" customWidth="1"/>
    <col min="12268" max="12283" width="11.42578125" style="46"/>
    <col min="12284" max="12285" width="7.7109375" style="46" customWidth="1"/>
    <col min="12286" max="12286" width="50.7109375" style="46" customWidth="1"/>
    <col min="12287" max="12518" width="11.42578125" style="46"/>
    <col min="12519" max="12520" width="9.85546875" style="46" customWidth="1"/>
    <col min="12521" max="12521" width="34.28515625" style="46" customWidth="1"/>
    <col min="12522" max="12522" width="2.7109375" style="46" customWidth="1"/>
    <col min="12523" max="12523" width="11.42578125" style="46" customWidth="1"/>
    <col min="12524" max="12539" width="11.42578125" style="46"/>
    <col min="12540" max="12541" width="7.7109375" style="46" customWidth="1"/>
    <col min="12542" max="12542" width="50.7109375" style="46" customWidth="1"/>
    <col min="12543" max="12774" width="11.42578125" style="46"/>
    <col min="12775" max="12776" width="9.85546875" style="46" customWidth="1"/>
    <col min="12777" max="12777" width="34.28515625" style="46" customWidth="1"/>
    <col min="12778" max="12778" width="2.7109375" style="46" customWidth="1"/>
    <col min="12779" max="12779" width="11.42578125" style="46" customWidth="1"/>
    <col min="12780" max="12795" width="11.42578125" style="46"/>
    <col min="12796" max="12797" width="7.7109375" style="46" customWidth="1"/>
    <col min="12798" max="12798" width="50.7109375" style="46" customWidth="1"/>
    <col min="12799" max="13030" width="11.42578125" style="46"/>
    <col min="13031" max="13032" width="9.85546875" style="46" customWidth="1"/>
    <col min="13033" max="13033" width="34.28515625" style="46" customWidth="1"/>
    <col min="13034" max="13034" width="2.7109375" style="46" customWidth="1"/>
    <col min="13035" max="13035" width="11.42578125" style="46" customWidth="1"/>
    <col min="13036" max="13051" width="11.42578125" style="46"/>
    <col min="13052" max="13053" width="7.7109375" style="46" customWidth="1"/>
    <col min="13054" max="13054" width="50.7109375" style="46" customWidth="1"/>
    <col min="13055" max="13286" width="11.42578125" style="46"/>
    <col min="13287" max="13288" width="9.85546875" style="46" customWidth="1"/>
    <col min="13289" max="13289" width="34.28515625" style="46" customWidth="1"/>
    <col min="13290" max="13290" width="2.7109375" style="46" customWidth="1"/>
    <col min="13291" max="13291" width="11.42578125" style="46" customWidth="1"/>
    <col min="13292" max="13307" width="11.42578125" style="46"/>
    <col min="13308" max="13309" width="7.7109375" style="46" customWidth="1"/>
    <col min="13310" max="13310" width="50.7109375" style="46" customWidth="1"/>
    <col min="13311" max="13542" width="11.42578125" style="46"/>
    <col min="13543" max="13544" width="9.85546875" style="46" customWidth="1"/>
    <col min="13545" max="13545" width="34.28515625" style="46" customWidth="1"/>
    <col min="13546" max="13546" width="2.7109375" style="46" customWidth="1"/>
    <col min="13547" max="13547" width="11.42578125" style="46" customWidth="1"/>
    <col min="13548" max="13563" width="11.42578125" style="46"/>
    <col min="13564" max="13565" width="7.7109375" style="46" customWidth="1"/>
    <col min="13566" max="13566" width="50.7109375" style="46" customWidth="1"/>
    <col min="13567" max="13798" width="11.42578125" style="46"/>
    <col min="13799" max="13800" width="9.85546875" style="46" customWidth="1"/>
    <col min="13801" max="13801" width="34.28515625" style="46" customWidth="1"/>
    <col min="13802" max="13802" width="2.7109375" style="46" customWidth="1"/>
    <col min="13803" max="13803" width="11.42578125" style="46" customWidth="1"/>
    <col min="13804" max="13819" width="11.42578125" style="46"/>
    <col min="13820" max="13821" width="7.7109375" style="46" customWidth="1"/>
    <col min="13822" max="13822" width="50.7109375" style="46" customWidth="1"/>
    <col min="13823" max="14054" width="11.42578125" style="46"/>
    <col min="14055" max="14056" width="9.85546875" style="46" customWidth="1"/>
    <col min="14057" max="14057" width="34.28515625" style="46" customWidth="1"/>
    <col min="14058" max="14058" width="2.7109375" style="46" customWidth="1"/>
    <col min="14059" max="14059" width="11.42578125" style="46" customWidth="1"/>
    <col min="14060" max="14075" width="11.42578125" style="46"/>
    <col min="14076" max="14077" width="7.7109375" style="46" customWidth="1"/>
    <col min="14078" max="14078" width="50.7109375" style="46" customWidth="1"/>
    <col min="14079" max="14310" width="11.42578125" style="46"/>
    <col min="14311" max="14312" width="9.85546875" style="46" customWidth="1"/>
    <col min="14313" max="14313" width="34.28515625" style="46" customWidth="1"/>
    <col min="14314" max="14314" width="2.7109375" style="46" customWidth="1"/>
    <col min="14315" max="14315" width="11.42578125" style="46" customWidth="1"/>
    <col min="14316" max="14331" width="11.42578125" style="46"/>
    <col min="14332" max="14333" width="7.7109375" style="46" customWidth="1"/>
    <col min="14334" max="14334" width="50.7109375" style="46" customWidth="1"/>
    <col min="14335" max="14566" width="11.42578125" style="46"/>
    <col min="14567" max="14568" width="9.85546875" style="46" customWidth="1"/>
    <col min="14569" max="14569" width="34.28515625" style="46" customWidth="1"/>
    <col min="14570" max="14570" width="2.7109375" style="46" customWidth="1"/>
    <col min="14571" max="14571" width="11.42578125" style="46" customWidth="1"/>
    <col min="14572" max="14587" width="11.42578125" style="46"/>
    <col min="14588" max="14589" width="7.7109375" style="46" customWidth="1"/>
    <col min="14590" max="14590" width="50.7109375" style="46" customWidth="1"/>
    <col min="14591" max="14822" width="11.42578125" style="46"/>
    <col min="14823" max="14824" width="9.85546875" style="46" customWidth="1"/>
    <col min="14825" max="14825" width="34.28515625" style="46" customWidth="1"/>
    <col min="14826" max="14826" width="2.7109375" style="46" customWidth="1"/>
    <col min="14827" max="14827" width="11.42578125" style="46" customWidth="1"/>
    <col min="14828" max="14843" width="11.42578125" style="46"/>
    <col min="14844" max="14845" width="7.7109375" style="46" customWidth="1"/>
    <col min="14846" max="14846" width="50.7109375" style="46" customWidth="1"/>
    <col min="14847" max="15078" width="11.42578125" style="46"/>
    <col min="15079" max="15080" width="9.85546875" style="46" customWidth="1"/>
    <col min="15081" max="15081" width="34.28515625" style="46" customWidth="1"/>
    <col min="15082" max="15082" width="2.7109375" style="46" customWidth="1"/>
    <col min="15083" max="15083" width="11.42578125" style="46" customWidth="1"/>
    <col min="15084" max="15099" width="11.42578125" style="46"/>
    <col min="15100" max="15101" width="7.7109375" style="46" customWidth="1"/>
    <col min="15102" max="15102" width="50.7109375" style="46" customWidth="1"/>
    <col min="15103" max="15334" width="11.42578125" style="46"/>
    <col min="15335" max="15336" width="9.85546875" style="46" customWidth="1"/>
    <col min="15337" max="15337" width="34.28515625" style="46" customWidth="1"/>
    <col min="15338" max="15338" width="2.7109375" style="46" customWidth="1"/>
    <col min="15339" max="15339" width="11.42578125" style="46" customWidth="1"/>
    <col min="15340" max="15355" width="11.42578125" style="46"/>
    <col min="15356" max="15357" width="7.7109375" style="46" customWidth="1"/>
    <col min="15358" max="15358" width="50.7109375" style="46" customWidth="1"/>
    <col min="15359" max="15590" width="11.42578125" style="46"/>
    <col min="15591" max="15592" width="9.85546875" style="46" customWidth="1"/>
    <col min="15593" max="15593" width="34.28515625" style="46" customWidth="1"/>
    <col min="15594" max="15594" width="2.7109375" style="46" customWidth="1"/>
    <col min="15595" max="15595" width="11.42578125" style="46" customWidth="1"/>
    <col min="15596" max="15611" width="11.42578125" style="46"/>
    <col min="15612" max="15613" width="7.7109375" style="46" customWidth="1"/>
    <col min="15614" max="15614" width="50.7109375" style="46" customWidth="1"/>
    <col min="15615" max="15846" width="11.42578125" style="46"/>
    <col min="15847" max="15848" width="9.85546875" style="46" customWidth="1"/>
    <col min="15849" max="15849" width="34.28515625" style="46" customWidth="1"/>
    <col min="15850" max="15850" width="2.7109375" style="46" customWidth="1"/>
    <col min="15851" max="15851" width="11.42578125" style="46" customWidth="1"/>
    <col min="15852" max="15867" width="11.42578125" style="46"/>
    <col min="15868" max="15869" width="7.7109375" style="46" customWidth="1"/>
    <col min="15870" max="15870" width="50.7109375" style="46" customWidth="1"/>
    <col min="15871" max="16102" width="11.42578125" style="46"/>
    <col min="16103" max="16104" width="9.85546875" style="46" customWidth="1"/>
    <col min="16105" max="16105" width="34.28515625" style="46" customWidth="1"/>
    <col min="16106" max="16106" width="2.7109375" style="46" customWidth="1"/>
    <col min="16107" max="16107" width="11.42578125" style="46" customWidth="1"/>
    <col min="16108" max="16123" width="11.42578125" style="46"/>
    <col min="16124" max="16125" width="7.7109375" style="46" customWidth="1"/>
    <col min="16126" max="16126" width="50.7109375" style="46" customWidth="1"/>
    <col min="16127" max="16384" width="11.42578125" style="46"/>
  </cols>
  <sheetData>
    <row r="1" spans="1:31" s="5" customFormat="1" ht="15" hidden="1" customHeight="1" x14ac:dyDescent="0.2">
      <c r="A1" s="1" t="str">
        <f>[1]CODES!$B$1083</f>
        <v>World Tourism Organization (2014), Complementary Information dataset [Electronic], UNWTO, Madrid, data updated on 10/09/2014.</v>
      </c>
      <c r="B1" s="1" t="str">
        <f>[1]CODES!B216</f>
        <v>UGANDA</v>
      </c>
      <c r="C1" s="1" t="str">
        <f>[1]CODES!C216</f>
        <v>OUGANDA</v>
      </c>
      <c r="D1" s="1" t="str">
        <f>[1]CODES!D216</f>
        <v>UGANDA</v>
      </c>
      <c r="E1" s="2" t="str">
        <f>[1]CODES!$B$675</f>
        <v>32.2 Room capacity - all accommodation establishments</v>
      </c>
      <c r="F1" s="2" t="str">
        <f>[1]CODES!$C$675</f>
        <v>32.2 Capacite en chambres - ensemble des moyens d'hebergement</v>
      </c>
      <c r="G1" s="2" t="str">
        <f>[1]CODES!$D$675</f>
        <v>32.2 Capacidad en habitaciones - conjunto de los medios de alojamiento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70"/>
      <c r="U1" s="3"/>
      <c r="V1" s="3"/>
      <c r="W1" s="3"/>
      <c r="X1" s="3"/>
      <c r="Y1" s="3"/>
      <c r="Z1" s="3"/>
      <c r="AA1" s="3"/>
      <c r="AB1" s="3"/>
      <c r="AC1" s="3"/>
      <c r="AD1" s="3"/>
      <c r="AE1" s="4" t="s">
        <v>0</v>
      </c>
    </row>
    <row r="2" spans="1:31" s="5" customFormat="1" ht="15.95" hidden="1" customHeight="1" x14ac:dyDescent="0.2">
      <c r="A2" t="str">
        <f>[1]CODES!$B$1077</f>
        <v>Conceptual references and technical notes are available in the Methodological Notes to the Tourism Statistics Database:</v>
      </c>
      <c r="B2" s="1" t="str">
        <f>[1]CODES!$B$1064</f>
        <v>SEE:
►Series with data
►Complete list</v>
      </c>
      <c r="C2" s="1" t="str">
        <f>[1]CODES!$C$1064</f>
        <v>À VOIR:
►Séries avec données
►Liste complète</v>
      </c>
      <c r="D2" s="1" t="str">
        <f>[1]CODES!$D$1064</f>
        <v>VER:
►Series con datos
►Lista completa</v>
      </c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9"/>
      <c r="AC2" s="9"/>
      <c r="AD2" s="9"/>
      <c r="AE2" s="10" t="str">
        <f>[1]CODES!J216</f>
        <v>IN</v>
      </c>
    </row>
    <row r="3" spans="1:31" s="5" customFormat="1" ht="15.95" hidden="1" customHeight="1" x14ac:dyDescent="0.2">
      <c r="A3" s="11" t="str">
        <f>[1]CODES!$B$1078</f>
        <v>http://statistics.unwto.org/news/2016-02-22/methodological-notes-tourism-statistics-database-2016-edition</v>
      </c>
      <c r="B3" s="1" t="str">
        <f>[1]CODES!$B$1065</f>
        <v>DATA</v>
      </c>
      <c r="C3" s="1" t="str">
        <f>[1]CODES!$C$1065</f>
        <v>DONNÉES</v>
      </c>
      <c r="D3" s="1" t="str">
        <f>[1]CODES!$D$1065</f>
        <v>DATOS</v>
      </c>
      <c r="E3" s="1" t="str">
        <f>[1]CODES!$B$1066</f>
        <v>NO DATA</v>
      </c>
      <c r="F3" s="1" t="str">
        <f>[1]CODES!$C$1066</f>
        <v>SANS DONNÉE</v>
      </c>
      <c r="G3" s="1" t="str">
        <f>[1]CODES!$D$1066</f>
        <v>SIN DATOS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9"/>
      <c r="AC3" s="9"/>
      <c r="AD3" s="9"/>
      <c r="AE3" s="10">
        <f>IF(OR(AE1&lt;&gt;"CORREO",AE2="IN"),1,IF(AE2="FR",2,3))</f>
        <v>1</v>
      </c>
    </row>
    <row r="4" spans="1:31" s="18" customFormat="1" ht="29.25" customHeight="1" x14ac:dyDescent="0.2">
      <c r="A4" s="12">
        <v>800</v>
      </c>
      <c r="B4" s="13" t="str">
        <f>IF($AE$3=1,$B$1,IF($AE$3=2,$C$1,$D$1))</f>
        <v>UGANDA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7"/>
    </row>
    <row r="5" spans="1:31" s="26" customFormat="1" ht="35.1" customHeight="1" thickBot="1" x14ac:dyDescent="0.25">
      <c r="A5" s="19">
        <v>1400</v>
      </c>
      <c r="B5" s="20" t="str">
        <f>IF($AE$3=1,$E$1,IF($AE$3=2,$F$1,$G$1))</f>
        <v>32.2 Room capacity - all accommodation establishments</v>
      </c>
      <c r="C5" s="21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W5" s="24"/>
      <c r="X5" s="24"/>
      <c r="Y5" s="24"/>
      <c r="Z5" s="23"/>
      <c r="AA5" s="23"/>
      <c r="AB5" s="25"/>
      <c r="AC5" s="25"/>
      <c r="AD5" s="25"/>
      <c r="AE5" s="17"/>
    </row>
    <row r="6" spans="1:31" s="32" customFormat="1" ht="50.1" customHeight="1" thickTop="1" thickBot="1" x14ac:dyDescent="0.3">
      <c r="A6" s="28" t="s">
        <v>1</v>
      </c>
      <c r="B6" s="29"/>
      <c r="C6" s="29" t="s">
        <v>2</v>
      </c>
      <c r="D6" s="29">
        <v>1995</v>
      </c>
      <c r="E6" s="29">
        <f t="shared" ref="E6:V6" si="0">D6+1</f>
        <v>1996</v>
      </c>
      <c r="F6" s="29">
        <f t="shared" si="0"/>
        <v>1997</v>
      </c>
      <c r="G6" s="29">
        <f t="shared" si="0"/>
        <v>1998</v>
      </c>
      <c r="H6" s="29">
        <f t="shared" si="0"/>
        <v>1999</v>
      </c>
      <c r="I6" s="29">
        <f t="shared" si="0"/>
        <v>2000</v>
      </c>
      <c r="J6" s="29">
        <f t="shared" si="0"/>
        <v>2001</v>
      </c>
      <c r="K6" s="29">
        <f t="shared" si="0"/>
        <v>2002</v>
      </c>
      <c r="L6" s="29">
        <f t="shared" si="0"/>
        <v>2003</v>
      </c>
      <c r="M6" s="29">
        <f t="shared" si="0"/>
        <v>2004</v>
      </c>
      <c r="N6" s="29">
        <f t="shared" si="0"/>
        <v>2005</v>
      </c>
      <c r="O6" s="29">
        <f t="shared" si="0"/>
        <v>2006</v>
      </c>
      <c r="P6" s="29">
        <f t="shared" si="0"/>
        <v>2007</v>
      </c>
      <c r="Q6" s="29">
        <f t="shared" si="0"/>
        <v>2008</v>
      </c>
      <c r="R6" s="29">
        <f t="shared" si="0"/>
        <v>2009</v>
      </c>
      <c r="S6" s="29">
        <f t="shared" si="0"/>
        <v>2010</v>
      </c>
      <c r="T6" s="29">
        <f t="shared" si="0"/>
        <v>2011</v>
      </c>
      <c r="U6" s="29">
        <f t="shared" si="0"/>
        <v>2012</v>
      </c>
      <c r="V6" s="29">
        <f t="shared" si="0"/>
        <v>2013</v>
      </c>
      <c r="W6" s="29">
        <f>V6+1</f>
        <v>2014</v>
      </c>
      <c r="X6" s="29">
        <f>W6+1</f>
        <v>2015</v>
      </c>
      <c r="Y6" s="29">
        <f>X6+1</f>
        <v>2016</v>
      </c>
      <c r="Z6" s="30" t="str">
        <f>[1]CODES!$B$1067&amp;" "&amp;Y6</f>
        <v>Market
share 2016</v>
      </c>
      <c r="AA6" s="30" t="str">
        <f>[1]CODES!$B$1068&amp;" "&amp;
Y6&amp;"-"&amp;X6</f>
        <v>% Change 2016-2015</v>
      </c>
      <c r="AB6" s="30" t="s">
        <v>3</v>
      </c>
      <c r="AC6" s="30" t="s">
        <v>3</v>
      </c>
      <c r="AD6" s="30" t="s">
        <v>4</v>
      </c>
      <c r="AE6" s="31" t="str">
        <f>IF($AE$3=1,$B$2,IF($AE$3=2,$C$2,$D$2))</f>
        <v>SEE:
►Series with data
►Complete list</v>
      </c>
    </row>
    <row r="7" spans="1:31" s="32" customFormat="1" ht="3" customHeight="1" thickTop="1" thickBot="1" x14ac:dyDescent="0.3">
      <c r="A7" s="33"/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  <c r="AA7" s="36"/>
      <c r="AB7" s="36"/>
      <c r="AC7" s="36"/>
      <c r="AD7" s="36"/>
      <c r="AE7" s="67" t="str">
        <f>AE8</f>
        <v>DATA</v>
      </c>
    </row>
    <row r="8" spans="1:31" ht="16.5" thickTop="1" thickBot="1" x14ac:dyDescent="0.25">
      <c r="A8" s="38" t="str">
        <f>[1]CODES!$A370</f>
        <v>03</v>
      </c>
      <c r="B8" s="39" t="str">
        <f>IF($AE$3=1,[1]CODES!$B370,IF($AE$3=2,[1]CODES!$C370,[1]CODES!$D370))</f>
        <v>TOTAL</v>
      </c>
      <c r="C8" s="40" t="str">
        <f t="shared" ref="C8:C71" si="1">IF(AB8="","","(*)")</f>
        <v/>
      </c>
      <c r="D8" s="41">
        <f t="shared" ref="D8:Y8" si="2">SUM(D9,D108)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  <c r="M8" s="41">
        <f t="shared" si="2"/>
        <v>0</v>
      </c>
      <c r="N8" s="41">
        <f t="shared" si="2"/>
        <v>0</v>
      </c>
      <c r="O8" s="41">
        <f t="shared" si="2"/>
        <v>0</v>
      </c>
      <c r="P8" s="41">
        <f t="shared" si="2"/>
        <v>0</v>
      </c>
      <c r="Q8" s="41">
        <f t="shared" si="2"/>
        <v>0</v>
      </c>
      <c r="R8" s="41">
        <f t="shared" si="2"/>
        <v>0</v>
      </c>
      <c r="S8" s="41">
        <f t="shared" si="2"/>
        <v>0</v>
      </c>
      <c r="T8" s="41">
        <f t="shared" si="2"/>
        <v>0</v>
      </c>
      <c r="U8" s="41">
        <f t="shared" si="2"/>
        <v>0</v>
      </c>
      <c r="V8" s="41">
        <f t="shared" si="2"/>
        <v>266973</v>
      </c>
      <c r="W8" s="41">
        <f t="shared" si="2"/>
        <v>328920</v>
      </c>
      <c r="X8" s="41">
        <f t="shared" si="2"/>
        <v>0</v>
      </c>
      <c r="Y8" s="41">
        <f t="shared" si="2"/>
        <v>0</v>
      </c>
      <c r="Z8" s="42" t="str">
        <f t="shared" ref="Z8:Z39" si="3">IF(N(Y8)=0,"",Y8/Y$8*100)</f>
        <v/>
      </c>
      <c r="AA8" s="42" t="str">
        <f t="shared" ref="AA8:AA39" si="4">IF(OR(N(Y8)=0,N(X8)=0),"",Y8/X8*100-100)</f>
        <v/>
      </c>
      <c r="AB8" s="43"/>
      <c r="AC8" s="43"/>
      <c r="AD8" s="44"/>
      <c r="AE8" s="45" t="str">
        <f t="shared" ref="AE8:AE39" si="5">IF(MAX(U8:Y8)&gt;0,IF(AE$3=1,$B$3,IF(AE$3=2,$C$3,$D$3)),IF(AE$3=1,$E$3,IF(AE$3=2,$F$3,$G$3)))</f>
        <v>DATA</v>
      </c>
    </row>
    <row r="9" spans="1:31" ht="31.5" thickTop="1" thickBot="1" x14ac:dyDescent="0.25">
      <c r="A9" s="38" t="str">
        <f>[1]CODES!$A371</f>
        <v>031</v>
      </c>
      <c r="B9" s="39" t="str">
        <f>IF($AE$3=1,[1]CODES!$B371,IF($AE$3=2,[1]CODES!$C371,[1]CODES!$D371))</f>
        <v>COLLECTIVE TOURISM ESTABLISHMENTS</v>
      </c>
      <c r="C9" s="40" t="str">
        <f t="shared" si="1"/>
        <v/>
      </c>
      <c r="D9" s="48">
        <f t="shared" ref="D9:Y9" si="6">SUM(D10,D46,D82)</f>
        <v>0</v>
      </c>
      <c r="E9" s="48">
        <f t="shared" si="6"/>
        <v>0</v>
      </c>
      <c r="F9" s="48">
        <f t="shared" si="6"/>
        <v>0</v>
      </c>
      <c r="G9" s="48">
        <f t="shared" si="6"/>
        <v>0</v>
      </c>
      <c r="H9" s="48">
        <f t="shared" si="6"/>
        <v>0</v>
      </c>
      <c r="I9" s="48">
        <f t="shared" si="6"/>
        <v>0</v>
      </c>
      <c r="J9" s="48">
        <f t="shared" si="6"/>
        <v>0</v>
      </c>
      <c r="K9" s="48">
        <f t="shared" si="6"/>
        <v>0</v>
      </c>
      <c r="L9" s="48">
        <f t="shared" si="6"/>
        <v>0</v>
      </c>
      <c r="M9" s="48">
        <f t="shared" si="6"/>
        <v>0</v>
      </c>
      <c r="N9" s="48">
        <f t="shared" si="6"/>
        <v>0</v>
      </c>
      <c r="O9" s="48">
        <f t="shared" si="6"/>
        <v>0</v>
      </c>
      <c r="P9" s="48">
        <f t="shared" si="6"/>
        <v>0</v>
      </c>
      <c r="Q9" s="48">
        <f t="shared" si="6"/>
        <v>0</v>
      </c>
      <c r="R9" s="48">
        <f t="shared" si="6"/>
        <v>0</v>
      </c>
      <c r="S9" s="48">
        <f t="shared" si="6"/>
        <v>0</v>
      </c>
      <c r="T9" s="48">
        <f t="shared" si="6"/>
        <v>0</v>
      </c>
      <c r="U9" s="48">
        <f t="shared" si="6"/>
        <v>0</v>
      </c>
      <c r="V9" s="48">
        <f t="shared" si="6"/>
        <v>265383</v>
      </c>
      <c r="W9" s="48">
        <f t="shared" si="6"/>
        <v>328920</v>
      </c>
      <c r="X9" s="48">
        <f t="shared" si="6"/>
        <v>0</v>
      </c>
      <c r="Y9" s="48">
        <f t="shared" si="6"/>
        <v>0</v>
      </c>
      <c r="Z9" s="49" t="str">
        <f t="shared" si="3"/>
        <v/>
      </c>
      <c r="AA9" s="49" t="str">
        <f t="shared" si="4"/>
        <v/>
      </c>
      <c r="AB9" s="50"/>
      <c r="AC9" s="51"/>
      <c r="AD9" s="51"/>
      <c r="AE9" s="45" t="str">
        <f t="shared" si="5"/>
        <v>DATA</v>
      </c>
    </row>
    <row r="10" spans="1:31" ht="31.5" thickTop="1" thickBot="1" x14ac:dyDescent="0.25">
      <c r="A10" s="38" t="str">
        <f>[1]CODES!$A372</f>
        <v>0311</v>
      </c>
      <c r="B10" s="39" t="str">
        <f>IF($AE$3=1,[1]CODES!$B372,IF($AE$3=2,[1]CODES!$C372,[1]CODES!$D372))</f>
        <v>HOTELS AND SIMILAR ESTABLISHMENTS</v>
      </c>
      <c r="C10" s="40" t="str">
        <f t="shared" si="1"/>
        <v/>
      </c>
      <c r="D10" s="48">
        <f t="shared" ref="D10:Y10" si="7">SUM(D11,D30)</f>
        <v>0</v>
      </c>
      <c r="E10" s="48">
        <f t="shared" si="7"/>
        <v>0</v>
      </c>
      <c r="F10" s="48">
        <f t="shared" si="7"/>
        <v>0</v>
      </c>
      <c r="G10" s="48">
        <f t="shared" si="7"/>
        <v>0</v>
      </c>
      <c r="H10" s="48">
        <f t="shared" si="7"/>
        <v>0</v>
      </c>
      <c r="I10" s="48">
        <f t="shared" si="7"/>
        <v>0</v>
      </c>
      <c r="J10" s="48">
        <f t="shared" si="7"/>
        <v>0</v>
      </c>
      <c r="K10" s="48">
        <f t="shared" si="7"/>
        <v>0</v>
      </c>
      <c r="L10" s="48">
        <f t="shared" si="7"/>
        <v>0</v>
      </c>
      <c r="M10" s="48">
        <f t="shared" si="7"/>
        <v>0</v>
      </c>
      <c r="N10" s="48">
        <f t="shared" si="7"/>
        <v>0</v>
      </c>
      <c r="O10" s="48">
        <f t="shared" si="7"/>
        <v>0</v>
      </c>
      <c r="P10" s="48">
        <f t="shared" si="7"/>
        <v>0</v>
      </c>
      <c r="Q10" s="48">
        <f t="shared" si="7"/>
        <v>0</v>
      </c>
      <c r="R10" s="48">
        <f t="shared" si="7"/>
        <v>0</v>
      </c>
      <c r="S10" s="48">
        <f t="shared" si="7"/>
        <v>0</v>
      </c>
      <c r="T10" s="48">
        <f t="shared" si="7"/>
        <v>0</v>
      </c>
      <c r="U10" s="48">
        <f t="shared" si="7"/>
        <v>0</v>
      </c>
      <c r="V10" s="48">
        <f t="shared" si="7"/>
        <v>261030</v>
      </c>
      <c r="W10" s="48">
        <f t="shared" si="7"/>
        <v>328920</v>
      </c>
      <c r="X10" s="48">
        <f t="shared" si="7"/>
        <v>0</v>
      </c>
      <c r="Y10" s="48">
        <f t="shared" si="7"/>
        <v>0</v>
      </c>
      <c r="Z10" s="68" t="str">
        <f t="shared" si="3"/>
        <v/>
      </c>
      <c r="AA10" s="68" t="str">
        <f t="shared" si="4"/>
        <v/>
      </c>
      <c r="AB10" s="50"/>
      <c r="AC10" s="51"/>
      <c r="AD10" s="51"/>
      <c r="AE10" s="45" t="str">
        <f t="shared" si="5"/>
        <v>DATA</v>
      </c>
    </row>
    <row r="11" spans="1:31" ht="16.5" thickTop="1" thickBot="1" x14ac:dyDescent="0.25">
      <c r="A11" s="38" t="str">
        <f>[1]CODES!$A373</f>
        <v>03111</v>
      </c>
      <c r="B11" s="39" t="str">
        <f>IF($AE$3=1,[1]CODES!$B373,IF($AE$3=2,[1]CODES!$C373,[1]CODES!$D373))</f>
        <v>HOTELS</v>
      </c>
      <c r="C11" s="40" t="str">
        <f t="shared" si="1"/>
        <v/>
      </c>
      <c r="D11" s="48">
        <f t="shared" ref="D11:Y11" si="8">SUM(D12:D29)</f>
        <v>0</v>
      </c>
      <c r="E11" s="48">
        <f t="shared" si="8"/>
        <v>0</v>
      </c>
      <c r="F11" s="48">
        <f t="shared" si="8"/>
        <v>0</v>
      </c>
      <c r="G11" s="48">
        <f t="shared" si="8"/>
        <v>0</v>
      </c>
      <c r="H11" s="48">
        <f t="shared" si="8"/>
        <v>0</v>
      </c>
      <c r="I11" s="48">
        <f t="shared" si="8"/>
        <v>0</v>
      </c>
      <c r="J11" s="48">
        <f t="shared" si="8"/>
        <v>0</v>
      </c>
      <c r="K11" s="48">
        <f t="shared" si="8"/>
        <v>0</v>
      </c>
      <c r="L11" s="48">
        <f t="shared" si="8"/>
        <v>0</v>
      </c>
      <c r="M11" s="48">
        <f t="shared" si="8"/>
        <v>0</v>
      </c>
      <c r="N11" s="48">
        <f t="shared" si="8"/>
        <v>0</v>
      </c>
      <c r="O11" s="48">
        <f t="shared" si="8"/>
        <v>0</v>
      </c>
      <c r="P11" s="48">
        <f t="shared" si="8"/>
        <v>0</v>
      </c>
      <c r="Q11" s="48">
        <f t="shared" si="8"/>
        <v>0</v>
      </c>
      <c r="R11" s="48">
        <f t="shared" si="8"/>
        <v>0</v>
      </c>
      <c r="S11" s="48">
        <f t="shared" si="8"/>
        <v>0</v>
      </c>
      <c r="T11" s="48">
        <f t="shared" si="8"/>
        <v>0</v>
      </c>
      <c r="U11" s="48">
        <f t="shared" si="8"/>
        <v>0</v>
      </c>
      <c r="V11" s="48">
        <f t="shared" si="8"/>
        <v>119495</v>
      </c>
      <c r="W11" s="48">
        <f t="shared" si="8"/>
        <v>168276</v>
      </c>
      <c r="X11" s="48">
        <f t="shared" si="8"/>
        <v>0</v>
      </c>
      <c r="Y11" s="48">
        <f t="shared" si="8"/>
        <v>0</v>
      </c>
      <c r="Z11" s="68" t="str">
        <f t="shared" si="3"/>
        <v/>
      </c>
      <c r="AA11" s="68" t="str">
        <f t="shared" si="4"/>
        <v/>
      </c>
      <c r="AB11" s="50"/>
      <c r="AC11" s="51"/>
      <c r="AD11" s="51"/>
      <c r="AE11" s="45" t="str">
        <f t="shared" si="5"/>
        <v>DATA</v>
      </c>
    </row>
    <row r="12" spans="1:31" ht="15.75" hidden="1" thickTop="1" thickBot="1" x14ac:dyDescent="0.25">
      <c r="A12" s="52" t="str">
        <f>[1]CODES!$A374</f>
        <v>0311100</v>
      </c>
      <c r="B12" s="53" t="str">
        <f>IF($AE$3=1,[1]CODES!$B374,IF($AE$3=2,[1]CODES!$C374,[1]CODES!$D374))</f>
        <v>Classified hotels</v>
      </c>
      <c r="C12" s="54" t="str">
        <f t="shared" si="1"/>
        <v/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49" t="str">
        <f t="shared" si="3"/>
        <v/>
      </c>
      <c r="AA12" s="49" t="str">
        <f t="shared" si="4"/>
        <v/>
      </c>
      <c r="AB12" s="51"/>
      <c r="AC12" s="51"/>
      <c r="AD12" s="51"/>
      <c r="AE12" s="45" t="str">
        <f t="shared" si="5"/>
        <v>NO DATA</v>
      </c>
    </row>
    <row r="13" spans="1:31" ht="15.75" hidden="1" thickTop="1" thickBot="1" x14ac:dyDescent="0.25">
      <c r="A13" s="52" t="str">
        <f>[1]CODES!$A375</f>
        <v>0311101</v>
      </c>
      <c r="B13" s="53" t="str">
        <f>IF($AE$3=1,[1]CODES!$B375,IF($AE$3=2,[1]CODES!$C375,[1]CODES!$D375))</f>
        <v>De luxe</v>
      </c>
      <c r="C13" s="54" t="str">
        <f t="shared" si="1"/>
        <v/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49" t="str">
        <f t="shared" si="3"/>
        <v/>
      </c>
      <c r="AA13" s="49" t="str">
        <f t="shared" si="4"/>
        <v/>
      </c>
      <c r="AB13" s="51"/>
      <c r="AC13" s="51"/>
      <c r="AD13" s="51"/>
      <c r="AE13" s="45" t="str">
        <f t="shared" si="5"/>
        <v>NO DATA</v>
      </c>
    </row>
    <row r="14" spans="1:31" ht="15.75" hidden="1" thickTop="1" thickBot="1" x14ac:dyDescent="0.25">
      <c r="A14" s="52" t="str">
        <f>[1]CODES!$A376</f>
        <v>0311102</v>
      </c>
      <c r="B14" s="53" t="str">
        <f>IF($AE$3=1,[1]CODES!$B376,IF($AE$3=2,[1]CODES!$C376,[1]CODES!$D376))</f>
        <v>5 stars</v>
      </c>
      <c r="C14" s="54" t="str">
        <f t="shared" si="1"/>
        <v/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49" t="str">
        <f t="shared" si="3"/>
        <v/>
      </c>
      <c r="AA14" s="49" t="str">
        <f t="shared" si="4"/>
        <v/>
      </c>
      <c r="AB14" s="51"/>
      <c r="AC14" s="51"/>
      <c r="AD14" s="51"/>
      <c r="AE14" s="45" t="str">
        <f t="shared" si="5"/>
        <v>NO DATA</v>
      </c>
    </row>
    <row r="15" spans="1:31" ht="15.75" hidden="1" thickTop="1" thickBot="1" x14ac:dyDescent="0.25">
      <c r="A15" s="52" t="str">
        <f>[1]CODES!$A377</f>
        <v>0311103</v>
      </c>
      <c r="B15" s="53" t="str">
        <f>IF($AE$3=1,[1]CODES!$B377,IF($AE$3=2,[1]CODES!$C377,[1]CODES!$D377))</f>
        <v>4 stars</v>
      </c>
      <c r="C15" s="54" t="str">
        <f t="shared" si="1"/>
        <v/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49" t="str">
        <f t="shared" si="3"/>
        <v/>
      </c>
      <c r="AA15" s="49" t="str">
        <f t="shared" si="4"/>
        <v/>
      </c>
      <c r="AB15" s="51"/>
      <c r="AC15" s="51"/>
      <c r="AD15" s="51"/>
      <c r="AE15" s="45" t="str">
        <f t="shared" si="5"/>
        <v>NO DATA</v>
      </c>
    </row>
    <row r="16" spans="1:31" ht="15.75" hidden="1" thickTop="1" thickBot="1" x14ac:dyDescent="0.25">
      <c r="A16" s="52" t="str">
        <f>[1]CODES!$A378</f>
        <v>0311104</v>
      </c>
      <c r="B16" s="53" t="str">
        <f>IF($AE$3=1,[1]CODES!$B378,IF($AE$3=2,[1]CODES!$C378,[1]CODES!$D378))</f>
        <v>3 stars</v>
      </c>
      <c r="C16" s="54" t="str">
        <f t="shared" si="1"/>
        <v/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49" t="str">
        <f t="shared" si="3"/>
        <v/>
      </c>
      <c r="AA16" s="49" t="str">
        <f t="shared" si="4"/>
        <v/>
      </c>
      <c r="AB16" s="51"/>
      <c r="AC16" s="51"/>
      <c r="AD16" s="51"/>
      <c r="AE16" s="45" t="str">
        <f t="shared" si="5"/>
        <v>NO DATA</v>
      </c>
    </row>
    <row r="17" spans="1:31" ht="15.75" hidden="1" thickTop="1" thickBot="1" x14ac:dyDescent="0.25">
      <c r="A17" s="52" t="str">
        <f>[1]CODES!$A379</f>
        <v>0311105</v>
      </c>
      <c r="B17" s="53" t="str">
        <f>IF($AE$3=1,[1]CODES!$B379,IF($AE$3=2,[1]CODES!$C379,[1]CODES!$D379))</f>
        <v>2 stars</v>
      </c>
      <c r="C17" s="54" t="str">
        <f t="shared" si="1"/>
        <v/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49" t="str">
        <f t="shared" si="3"/>
        <v/>
      </c>
      <c r="AA17" s="49" t="str">
        <f t="shared" si="4"/>
        <v/>
      </c>
      <c r="AB17" s="51"/>
      <c r="AC17" s="51"/>
      <c r="AD17" s="51"/>
      <c r="AE17" s="45" t="str">
        <f t="shared" si="5"/>
        <v>NO DATA</v>
      </c>
    </row>
    <row r="18" spans="1:31" ht="15.75" hidden="1" thickTop="1" thickBot="1" x14ac:dyDescent="0.25">
      <c r="A18" s="52" t="str">
        <f>[1]CODES!$A380</f>
        <v>0311106</v>
      </c>
      <c r="B18" s="53" t="str">
        <f>IF($AE$3=1,[1]CODES!$B380,IF($AE$3=2,[1]CODES!$C380,[1]CODES!$D380))</f>
        <v>1 star</v>
      </c>
      <c r="C18" s="54" t="str">
        <f t="shared" si="1"/>
        <v/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49" t="str">
        <f t="shared" si="3"/>
        <v/>
      </c>
      <c r="AA18" s="49" t="str">
        <f t="shared" si="4"/>
        <v/>
      </c>
      <c r="AB18" s="51"/>
      <c r="AC18" s="51"/>
      <c r="AD18" s="51"/>
      <c r="AE18" s="45" t="str">
        <f t="shared" si="5"/>
        <v>NO DATA</v>
      </c>
    </row>
    <row r="19" spans="1:31" ht="15.75" hidden="1" thickTop="1" thickBot="1" x14ac:dyDescent="0.25">
      <c r="A19" s="52" t="str">
        <f>[1]CODES!$A381</f>
        <v>0311107</v>
      </c>
      <c r="B19" s="53" t="str">
        <f>IF($AE$3=1,[1]CODES!$B381,IF($AE$3=2,[1]CODES!$C381,[1]CODES!$D381))</f>
        <v>Unclassified hotels</v>
      </c>
      <c r="C19" s="54" t="str">
        <f t="shared" si="1"/>
        <v/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49" t="str">
        <f t="shared" si="3"/>
        <v/>
      </c>
      <c r="AA19" s="49" t="str">
        <f t="shared" si="4"/>
        <v/>
      </c>
      <c r="AB19" s="51"/>
      <c r="AC19" s="51"/>
      <c r="AD19" s="51"/>
      <c r="AE19" s="45" t="str">
        <f t="shared" si="5"/>
        <v>NO DATA</v>
      </c>
    </row>
    <row r="20" spans="1:31" ht="15.75" thickTop="1" thickBot="1" x14ac:dyDescent="0.25">
      <c r="A20" s="52" t="str">
        <f>[1]CODES!$A382</f>
        <v>0311108</v>
      </c>
      <c r="B20" s="53" t="str">
        <f>IF($AE$3=1,[1]CODES!$B382,IF($AE$3=2,[1]CODES!$C382,[1]CODES!$D382))</f>
        <v>All hotels</v>
      </c>
      <c r="C20" s="54" t="str">
        <f t="shared" si="1"/>
        <v/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>
        <v>110464</v>
      </c>
      <c r="W20" s="55">
        <v>152844</v>
      </c>
      <c r="X20" s="55"/>
      <c r="Y20" s="55"/>
      <c r="Z20" s="49" t="str">
        <f t="shared" si="3"/>
        <v/>
      </c>
      <c r="AA20" s="49" t="str">
        <f t="shared" si="4"/>
        <v/>
      </c>
      <c r="AB20" s="51"/>
      <c r="AC20" s="51"/>
      <c r="AD20" s="51"/>
      <c r="AE20" s="45" t="str">
        <f t="shared" si="5"/>
        <v>DATA</v>
      </c>
    </row>
    <row r="21" spans="1:31" ht="15.75" thickTop="1" thickBot="1" x14ac:dyDescent="0.25">
      <c r="A21" s="52" t="str">
        <f>[1]CODES!$A383</f>
        <v>0311109</v>
      </c>
      <c r="B21" s="53" t="str">
        <f>IF($AE$3=1,[1]CODES!$B383,IF($AE$3=2,[1]CODES!$C383,[1]CODES!$D383))</f>
        <v>Apartment-hotels</v>
      </c>
      <c r="C21" s="54" t="str">
        <f t="shared" si="1"/>
        <v/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>
        <v>960</v>
      </c>
      <c r="W21" s="55">
        <v>875</v>
      </c>
      <c r="X21" s="55"/>
      <c r="Y21" s="55"/>
      <c r="Z21" s="49" t="str">
        <f t="shared" si="3"/>
        <v/>
      </c>
      <c r="AA21" s="49" t="str">
        <f t="shared" si="4"/>
        <v/>
      </c>
      <c r="AB21" s="51"/>
      <c r="AC21" s="51"/>
      <c r="AD21" s="51"/>
      <c r="AE21" s="45" t="str">
        <f t="shared" si="5"/>
        <v>DATA</v>
      </c>
    </row>
    <row r="22" spans="1:31" ht="15.75" thickTop="1" thickBot="1" x14ac:dyDescent="0.25">
      <c r="A22" s="52" t="str">
        <f>[1]CODES!$A384</f>
        <v>0311110</v>
      </c>
      <c r="B22" s="53" t="str">
        <f>IF($AE$3=1,[1]CODES!$B384,IF($AE$3=2,[1]CODES!$C384,[1]CODES!$D384))</f>
        <v>Motels</v>
      </c>
      <c r="C22" s="54" t="str">
        <f t="shared" si="1"/>
        <v/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>
        <v>8071</v>
      </c>
      <c r="W22" s="55">
        <v>8119</v>
      </c>
      <c r="X22" s="55"/>
      <c r="Y22" s="55"/>
      <c r="Z22" s="49" t="str">
        <f t="shared" si="3"/>
        <v/>
      </c>
      <c r="AA22" s="49" t="str">
        <f t="shared" si="4"/>
        <v/>
      </c>
      <c r="AB22" s="51"/>
      <c r="AC22" s="51"/>
      <c r="AD22" s="51"/>
      <c r="AE22" s="45" t="str">
        <f t="shared" si="5"/>
        <v>DATA</v>
      </c>
    </row>
    <row r="23" spans="1:31" ht="15.75" hidden="1" thickTop="1" thickBot="1" x14ac:dyDescent="0.25">
      <c r="A23" s="52" t="str">
        <f>[1]CODES!$A385</f>
        <v>0311111</v>
      </c>
      <c r="B23" s="53" t="str">
        <f>IF($AE$3=1,[1]CODES!$B385,IF($AE$3=2,[1]CODES!$C385,[1]CODES!$D385))</f>
        <v>Roadside inns</v>
      </c>
      <c r="C23" s="54" t="str">
        <f t="shared" si="1"/>
        <v/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49" t="str">
        <f t="shared" si="3"/>
        <v/>
      </c>
      <c r="AA23" s="49" t="str">
        <f t="shared" si="4"/>
        <v/>
      </c>
      <c r="AB23" s="51"/>
      <c r="AC23" s="51"/>
      <c r="AD23" s="51"/>
      <c r="AE23" s="45" t="str">
        <f t="shared" si="5"/>
        <v>NO DATA</v>
      </c>
    </row>
    <row r="24" spans="1:31" ht="15.75" hidden="1" thickTop="1" thickBot="1" x14ac:dyDescent="0.25">
      <c r="A24" s="52" t="str">
        <f>[1]CODES!$A386</f>
        <v>0311112</v>
      </c>
      <c r="B24" s="53" t="str">
        <f>IF($AE$3=1,[1]CODES!$B386,IF($AE$3=2,[1]CODES!$C386,[1]CODES!$D386))</f>
        <v>Beach hotels</v>
      </c>
      <c r="C24" s="54" t="str">
        <f t="shared" si="1"/>
        <v/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49" t="str">
        <f t="shared" si="3"/>
        <v/>
      </c>
      <c r="AA24" s="49" t="str">
        <f t="shared" si="4"/>
        <v/>
      </c>
      <c r="AB24" s="51"/>
      <c r="AC24" s="51"/>
      <c r="AD24" s="51"/>
      <c r="AE24" s="45" t="str">
        <f t="shared" si="5"/>
        <v>NO DATA</v>
      </c>
    </row>
    <row r="25" spans="1:31" ht="15.75" hidden="1" thickTop="1" thickBot="1" x14ac:dyDescent="0.25">
      <c r="A25" s="52" t="str">
        <f>[1]CODES!$A387</f>
        <v>0311113</v>
      </c>
      <c r="B25" s="53" t="str">
        <f>IF($AE$3=1,[1]CODES!$B387,IF($AE$3=2,[1]CODES!$C387,[1]CODES!$D387))</f>
        <v>Residential clubs</v>
      </c>
      <c r="C25" s="54" t="str">
        <f t="shared" si="1"/>
        <v/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49" t="str">
        <f t="shared" si="3"/>
        <v/>
      </c>
      <c r="AA25" s="49" t="str">
        <f t="shared" si="4"/>
        <v/>
      </c>
      <c r="AB25" s="51"/>
      <c r="AC25" s="51"/>
      <c r="AD25" s="51"/>
      <c r="AE25" s="45" t="str">
        <f t="shared" si="5"/>
        <v>NO DATA</v>
      </c>
    </row>
    <row r="26" spans="1:31" ht="15.75" hidden="1" thickTop="1" thickBot="1" x14ac:dyDescent="0.25">
      <c r="A26" s="52" t="str">
        <f>[1]CODES!$A388</f>
        <v>0311114</v>
      </c>
      <c r="B26" s="53" t="str">
        <f>IF($AE$3=1,[1]CODES!$B388,IF($AE$3=2,[1]CODES!$C388,[1]CODES!$D388))</f>
        <v>Motor hotels</v>
      </c>
      <c r="C26" s="54" t="str">
        <f t="shared" si="1"/>
        <v/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49" t="str">
        <f t="shared" si="3"/>
        <v/>
      </c>
      <c r="AA26" s="49" t="str">
        <f t="shared" si="4"/>
        <v/>
      </c>
      <c r="AB26" s="51"/>
      <c r="AC26" s="51"/>
      <c r="AD26" s="51"/>
      <c r="AE26" s="45" t="str">
        <f t="shared" si="5"/>
        <v>NO DATA</v>
      </c>
    </row>
    <row r="27" spans="1:31" ht="15.75" hidden="1" thickTop="1" thickBot="1" x14ac:dyDescent="0.25">
      <c r="A27" s="52" t="str">
        <f>[1]CODES!$A389</f>
        <v>0311115</v>
      </c>
      <c r="B27" s="53" t="str">
        <f>IF($AE$3=1,[1]CODES!$B389,IF($AE$3=2,[1]CODES!$C389,[1]CODES!$D389))</f>
        <v>Paradores/Pousadas</v>
      </c>
      <c r="C27" s="54" t="str">
        <f t="shared" si="1"/>
        <v/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49" t="str">
        <f t="shared" si="3"/>
        <v/>
      </c>
      <c r="AA27" s="49" t="str">
        <f t="shared" si="4"/>
        <v/>
      </c>
      <c r="AB27" s="51"/>
      <c r="AC27" s="51"/>
      <c r="AD27" s="51"/>
      <c r="AE27" s="45" t="str">
        <f t="shared" si="5"/>
        <v>NO DATA</v>
      </c>
    </row>
    <row r="28" spans="1:31" ht="15.75" hidden="1" thickTop="1" thickBot="1" x14ac:dyDescent="0.25">
      <c r="A28" s="52" t="str">
        <f>[1]CODES!$A390</f>
        <v>0311116</v>
      </c>
      <c r="B28" s="53" t="str">
        <f>IF($AE$3=1,[1]CODES!$B390,IF($AE$3=2,[1]CODES!$C390,[1]CODES!$D390))</f>
        <v>Hotel safaris</v>
      </c>
      <c r="C28" s="54" t="str">
        <f t="shared" si="1"/>
        <v/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49" t="str">
        <f t="shared" si="3"/>
        <v/>
      </c>
      <c r="AA28" s="49" t="str">
        <f t="shared" si="4"/>
        <v/>
      </c>
      <c r="AB28" s="51"/>
      <c r="AC28" s="51"/>
      <c r="AD28" s="51"/>
      <c r="AE28" s="45" t="str">
        <f t="shared" si="5"/>
        <v>NO DATA</v>
      </c>
    </row>
    <row r="29" spans="1:31" ht="15.75" thickTop="1" thickBot="1" x14ac:dyDescent="0.25">
      <c r="A29" s="52" t="str">
        <f>[1]CODES!$A391</f>
        <v>0311199</v>
      </c>
      <c r="B29" s="53" t="str">
        <f>IF($AE$3=1,[1]CODES!$B391,IF($AE$3=2,[1]CODES!$C391,[1]CODES!$D391))</f>
        <v>Others (specify)</v>
      </c>
      <c r="C29" s="54" t="str">
        <f t="shared" si="1"/>
        <v/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>
        <v>6438</v>
      </c>
      <c r="X29" s="55"/>
      <c r="Y29" s="55"/>
      <c r="Z29" s="49" t="str">
        <f t="shared" si="3"/>
        <v/>
      </c>
      <c r="AA29" s="49" t="str">
        <f t="shared" si="4"/>
        <v/>
      </c>
      <c r="AB29" s="51"/>
      <c r="AC29" s="51"/>
      <c r="AD29" s="51"/>
      <c r="AE29" s="45" t="str">
        <f t="shared" si="5"/>
        <v>DATA</v>
      </c>
    </row>
    <row r="30" spans="1:31" ht="16.5" thickTop="1" thickBot="1" x14ac:dyDescent="0.25">
      <c r="A30" s="38" t="str">
        <f>[1]CODES!$A392</f>
        <v>03112</v>
      </c>
      <c r="B30" s="39" t="str">
        <f>IF($AE$3=1,[1]CODES!$B392,IF($AE$3=2,[1]CODES!$C392,[1]CODES!$D392))</f>
        <v>SIMILAR ESTABLISHMENTS</v>
      </c>
      <c r="C30" s="40" t="str">
        <f t="shared" si="1"/>
        <v/>
      </c>
      <c r="D30" s="48">
        <f t="shared" ref="D30:Y30" si="9">SUM(D31:D45)</f>
        <v>0</v>
      </c>
      <c r="E30" s="48">
        <f t="shared" si="9"/>
        <v>0</v>
      </c>
      <c r="F30" s="48">
        <f t="shared" si="9"/>
        <v>0</v>
      </c>
      <c r="G30" s="48">
        <f t="shared" si="9"/>
        <v>0</v>
      </c>
      <c r="H30" s="48">
        <f t="shared" si="9"/>
        <v>0</v>
      </c>
      <c r="I30" s="48">
        <f t="shared" si="9"/>
        <v>0</v>
      </c>
      <c r="J30" s="48">
        <f t="shared" si="9"/>
        <v>0</v>
      </c>
      <c r="K30" s="48">
        <f t="shared" si="9"/>
        <v>0</v>
      </c>
      <c r="L30" s="48">
        <f t="shared" si="9"/>
        <v>0</v>
      </c>
      <c r="M30" s="48">
        <f t="shared" si="9"/>
        <v>0</v>
      </c>
      <c r="N30" s="48">
        <f t="shared" si="9"/>
        <v>0</v>
      </c>
      <c r="O30" s="48">
        <f t="shared" si="9"/>
        <v>0</v>
      </c>
      <c r="P30" s="48">
        <f t="shared" si="9"/>
        <v>0</v>
      </c>
      <c r="Q30" s="48">
        <f t="shared" si="9"/>
        <v>0</v>
      </c>
      <c r="R30" s="48">
        <f t="shared" si="9"/>
        <v>0</v>
      </c>
      <c r="S30" s="48">
        <f t="shared" si="9"/>
        <v>0</v>
      </c>
      <c r="T30" s="48">
        <f t="shared" si="9"/>
        <v>0</v>
      </c>
      <c r="U30" s="48">
        <f t="shared" si="9"/>
        <v>0</v>
      </c>
      <c r="V30" s="48">
        <f t="shared" si="9"/>
        <v>141535</v>
      </c>
      <c r="W30" s="48">
        <f t="shared" si="9"/>
        <v>160644</v>
      </c>
      <c r="X30" s="48">
        <f t="shared" si="9"/>
        <v>0</v>
      </c>
      <c r="Y30" s="48">
        <f t="shared" si="9"/>
        <v>0</v>
      </c>
      <c r="Z30" s="68" t="str">
        <f t="shared" si="3"/>
        <v/>
      </c>
      <c r="AA30" s="68" t="str">
        <f t="shared" si="4"/>
        <v/>
      </c>
      <c r="AB30" s="50"/>
      <c r="AC30" s="51"/>
      <c r="AD30" s="51"/>
      <c r="AE30" s="45" t="str">
        <f t="shared" si="5"/>
        <v>DATA</v>
      </c>
    </row>
    <row r="31" spans="1:31" ht="15.75" hidden="1" thickTop="1" thickBot="1" x14ac:dyDescent="0.25">
      <c r="A31" s="52" t="str">
        <f>[1]CODES!$A393</f>
        <v>0311200</v>
      </c>
      <c r="B31" s="53" t="str">
        <f>IF($AE$3=1,[1]CODES!$B393,IF($AE$3=2,[1]CODES!$C393,[1]CODES!$D393))</f>
        <v>Boarding houses</v>
      </c>
      <c r="C31" s="54" t="str">
        <f t="shared" si="1"/>
        <v/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49" t="str">
        <f t="shared" si="3"/>
        <v/>
      </c>
      <c r="AA31" s="49" t="str">
        <f t="shared" si="4"/>
        <v/>
      </c>
      <c r="AB31" s="51"/>
      <c r="AC31" s="51"/>
      <c r="AD31" s="51"/>
      <c r="AE31" s="45" t="str">
        <f t="shared" si="5"/>
        <v>NO DATA</v>
      </c>
    </row>
    <row r="32" spans="1:31" ht="15.75" hidden="1" thickTop="1" thickBot="1" x14ac:dyDescent="0.25">
      <c r="A32" s="52" t="str">
        <f>[1]CODES!$A394</f>
        <v>0311201</v>
      </c>
      <c r="B32" s="53" t="str">
        <f>IF($AE$3=1,[1]CODES!$B394,IF($AE$3=2,[1]CODES!$C394,[1]CODES!$D394))</f>
        <v>Tourist residence</v>
      </c>
      <c r="C32" s="54" t="str">
        <f t="shared" si="1"/>
        <v/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49" t="str">
        <f t="shared" si="3"/>
        <v/>
      </c>
      <c r="AA32" s="49" t="str">
        <f t="shared" si="4"/>
        <v/>
      </c>
      <c r="AB32" s="51"/>
      <c r="AC32" s="51"/>
      <c r="AD32" s="51"/>
      <c r="AE32" s="45" t="str">
        <f t="shared" si="5"/>
        <v>NO DATA</v>
      </c>
    </row>
    <row r="33" spans="1:31" ht="15.75" thickTop="1" thickBot="1" x14ac:dyDescent="0.25">
      <c r="A33" s="52" t="str">
        <f>[1]CODES!$A395</f>
        <v>0311202</v>
      </c>
      <c r="B33" s="53" t="str">
        <f>IF($AE$3=1,[1]CODES!$B395,IF($AE$3=2,[1]CODES!$C395,[1]CODES!$D395))</f>
        <v>Guest houses</v>
      </c>
      <c r="C33" s="54" t="str">
        <f t="shared" si="1"/>
        <v/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>
        <v>104656</v>
      </c>
      <c r="W33" s="55">
        <v>116097</v>
      </c>
      <c r="X33" s="55"/>
      <c r="Y33" s="55"/>
      <c r="Z33" s="49" t="str">
        <f t="shared" si="3"/>
        <v/>
      </c>
      <c r="AA33" s="49" t="str">
        <f t="shared" si="4"/>
        <v/>
      </c>
      <c r="AB33" s="51"/>
      <c r="AC33" s="51"/>
      <c r="AD33" s="51"/>
      <c r="AE33" s="45" t="str">
        <f t="shared" si="5"/>
        <v>DATA</v>
      </c>
    </row>
    <row r="34" spans="1:31" ht="15.75" hidden="1" thickTop="1" thickBot="1" x14ac:dyDescent="0.25">
      <c r="A34" s="52" t="str">
        <f>[1]CODES!$A396</f>
        <v>0311203</v>
      </c>
      <c r="B34" s="53" t="str">
        <f>IF($AE$3=1,[1]CODES!$B396,IF($AE$3=2,[1]CODES!$C396,[1]CODES!$D396))</f>
        <v>Bed and breakfast</v>
      </c>
      <c r="C34" s="54" t="str">
        <f t="shared" si="1"/>
        <v/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49" t="str">
        <f t="shared" si="3"/>
        <v/>
      </c>
      <c r="AA34" s="49" t="str">
        <f t="shared" si="4"/>
        <v/>
      </c>
      <c r="AB34" s="51"/>
      <c r="AC34" s="51"/>
      <c r="AD34" s="51"/>
      <c r="AE34" s="45" t="str">
        <f t="shared" si="5"/>
        <v>NO DATA</v>
      </c>
    </row>
    <row r="35" spans="1:31" ht="15.75" thickTop="1" thickBot="1" x14ac:dyDescent="0.25">
      <c r="A35" s="52" t="str">
        <f>[1]CODES!$A397</f>
        <v>0311204</v>
      </c>
      <c r="B35" s="53" t="str">
        <f>IF($AE$3=1,[1]CODES!$B397,IF($AE$3=2,[1]CODES!$C397,[1]CODES!$D397))</f>
        <v>Lodges</v>
      </c>
      <c r="C35" s="54" t="str">
        <f t="shared" si="1"/>
        <v/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>
        <v>33939</v>
      </c>
      <c r="W35" s="55">
        <v>41652</v>
      </c>
      <c r="X35" s="55"/>
      <c r="Y35" s="55"/>
      <c r="Z35" s="49" t="str">
        <f t="shared" si="3"/>
        <v/>
      </c>
      <c r="AA35" s="49" t="str">
        <f t="shared" si="4"/>
        <v/>
      </c>
      <c r="AB35" s="51"/>
      <c r="AC35" s="51"/>
      <c r="AD35" s="51"/>
      <c r="AE35" s="45" t="str">
        <f t="shared" si="5"/>
        <v>DATA</v>
      </c>
    </row>
    <row r="36" spans="1:31" ht="15.75" hidden="1" thickTop="1" thickBot="1" x14ac:dyDescent="0.25">
      <c r="A36" s="52" t="str">
        <f>[1]CODES!$A398</f>
        <v>0311205</v>
      </c>
      <c r="B36" s="53" t="str">
        <f>IF($AE$3=1,[1]CODES!$B398,IF($AE$3=2,[1]CODES!$C398,[1]CODES!$D398))</f>
        <v>Inns</v>
      </c>
      <c r="C36" s="54" t="str">
        <f t="shared" si="1"/>
        <v/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49" t="str">
        <f t="shared" si="3"/>
        <v/>
      </c>
      <c r="AA36" s="49" t="str">
        <f t="shared" si="4"/>
        <v/>
      </c>
      <c r="AB36" s="51"/>
      <c r="AC36" s="51"/>
      <c r="AD36" s="51"/>
      <c r="AE36" s="45" t="str">
        <f t="shared" si="5"/>
        <v>NO DATA</v>
      </c>
    </row>
    <row r="37" spans="1:31" ht="15.75" thickTop="1" thickBot="1" x14ac:dyDescent="0.25">
      <c r="A37" s="52" t="str">
        <f>[1]CODES!$A399</f>
        <v>0311206</v>
      </c>
      <c r="B37" s="53" t="str">
        <f>IF($AE$3=1,[1]CODES!$B399,IF($AE$3=2,[1]CODES!$C399,[1]CODES!$D399))</f>
        <v>Hostels</v>
      </c>
      <c r="C37" s="54" t="str">
        <f t="shared" si="1"/>
        <v/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>
        <v>1410</v>
      </c>
      <c r="W37" s="55">
        <v>334</v>
      </c>
      <c r="X37" s="55"/>
      <c r="Y37" s="55"/>
      <c r="Z37" s="49" t="str">
        <f t="shared" si="3"/>
        <v/>
      </c>
      <c r="AA37" s="49" t="str">
        <f t="shared" si="4"/>
        <v/>
      </c>
      <c r="AB37" s="51"/>
      <c r="AC37" s="51"/>
      <c r="AD37" s="51"/>
      <c r="AE37" s="45" t="str">
        <f t="shared" si="5"/>
        <v>DATA</v>
      </c>
    </row>
    <row r="38" spans="1:31" ht="15.75" hidden="1" thickTop="1" thickBot="1" x14ac:dyDescent="0.25">
      <c r="A38" s="52" t="str">
        <f>[1]CODES!$A400</f>
        <v>0311207</v>
      </c>
      <c r="B38" s="53" t="str">
        <f>IF($AE$3=1,[1]CODES!$B400,IF($AE$3=2,[1]CODES!$C400,[1]CODES!$D400))</f>
        <v>Holiday villages</v>
      </c>
      <c r="C38" s="54" t="str">
        <f t="shared" si="1"/>
        <v/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49" t="str">
        <f t="shared" si="3"/>
        <v/>
      </c>
      <c r="AA38" s="49" t="str">
        <f t="shared" si="4"/>
        <v/>
      </c>
      <c r="AB38" s="51"/>
      <c r="AC38" s="51"/>
      <c r="AD38" s="51"/>
      <c r="AE38" s="45" t="str">
        <f t="shared" si="5"/>
        <v>NO DATA</v>
      </c>
    </row>
    <row r="39" spans="1:31" ht="15.75" hidden="1" thickTop="1" thickBot="1" x14ac:dyDescent="0.25">
      <c r="A39" s="52" t="str">
        <f>[1]CODES!$A401</f>
        <v>0311208</v>
      </c>
      <c r="B39" s="53" t="str">
        <f>IF($AE$3=1,[1]CODES!$B401,IF($AE$3=2,[1]CODES!$C401,[1]CODES!$D401))</f>
        <v>Large resort hotels</v>
      </c>
      <c r="C39" s="54" t="str">
        <f t="shared" si="1"/>
        <v/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49" t="str">
        <f t="shared" si="3"/>
        <v/>
      </c>
      <c r="AA39" s="49" t="str">
        <f t="shared" si="4"/>
        <v/>
      </c>
      <c r="AB39" s="51"/>
      <c r="AC39" s="51"/>
      <c r="AD39" s="51"/>
      <c r="AE39" s="45" t="str">
        <f t="shared" si="5"/>
        <v>NO DATA</v>
      </c>
    </row>
    <row r="40" spans="1:31" ht="15.75" hidden="1" thickTop="1" thickBot="1" x14ac:dyDescent="0.25">
      <c r="A40" s="52" t="str">
        <f>[1]CODES!$A402</f>
        <v>0311209</v>
      </c>
      <c r="B40" s="53" t="str">
        <f>IF($AE$3=1,[1]CODES!$B402,IF($AE$3=2,[1]CODES!$C402,[1]CODES!$D402))</f>
        <v>Small resort hotels</v>
      </c>
      <c r="C40" s="54" t="str">
        <f t="shared" si="1"/>
        <v/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49" t="str">
        <f t="shared" ref="Z40:Z71" si="10">IF(N(Y40)=0,"",Y40/Y$8*100)</f>
        <v/>
      </c>
      <c r="AA40" s="49" t="str">
        <f t="shared" ref="AA40:AA71" si="11">IF(OR(N(Y40)=0,N(X40)=0),"",Y40/X40*100-100)</f>
        <v/>
      </c>
      <c r="AB40" s="51"/>
      <c r="AC40" s="51"/>
      <c r="AD40" s="51"/>
      <c r="AE40" s="45" t="str">
        <f t="shared" ref="AE40:AE71" si="12">IF(MAX(U40:Y40)&gt;0,IF(AE$3=1,$B$3,IF(AE$3=2,$C$3,$D$3)),IF(AE$3=1,$E$3,IF(AE$3=2,$F$3,$G$3)))</f>
        <v>NO DATA</v>
      </c>
    </row>
    <row r="41" spans="1:31" ht="15.75" thickTop="1" thickBot="1" x14ac:dyDescent="0.25">
      <c r="A41" s="52" t="str">
        <f>[1]CODES!$A403</f>
        <v>0311210</v>
      </c>
      <c r="B41" s="53" t="str">
        <f>IF($AE$3=1,[1]CODES!$B403,IF($AE$3=2,[1]CODES!$C403,[1]CODES!$D403))</f>
        <v>Cottage colonies</v>
      </c>
      <c r="C41" s="54" t="str">
        <f t="shared" si="1"/>
        <v/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>
        <v>1530</v>
      </c>
      <c r="W41" s="55">
        <v>2561</v>
      </c>
      <c r="X41" s="55"/>
      <c r="Y41" s="55"/>
      <c r="Z41" s="49" t="str">
        <f t="shared" si="10"/>
        <v/>
      </c>
      <c r="AA41" s="49" t="str">
        <f t="shared" si="11"/>
        <v/>
      </c>
      <c r="AB41" s="51"/>
      <c r="AC41" s="51"/>
      <c r="AD41" s="51"/>
      <c r="AE41" s="45" t="str">
        <f t="shared" si="12"/>
        <v>DATA</v>
      </c>
    </row>
    <row r="42" spans="1:31" ht="15.75" hidden="1" thickTop="1" thickBot="1" x14ac:dyDescent="0.25">
      <c r="A42" s="52" t="str">
        <f>[1]CODES!$A404</f>
        <v>0311211</v>
      </c>
      <c r="B42" s="53" t="str">
        <f>IF($AE$3=1,[1]CODES!$B404,IF($AE$3=2,[1]CODES!$C404,[1]CODES!$D404))</f>
        <v>Resort hotels</v>
      </c>
      <c r="C42" s="54" t="str">
        <f t="shared" si="1"/>
        <v/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49" t="str">
        <f t="shared" si="10"/>
        <v/>
      </c>
      <c r="AA42" s="49" t="str">
        <f t="shared" si="11"/>
        <v/>
      </c>
      <c r="AB42" s="51"/>
      <c r="AC42" s="51"/>
      <c r="AD42" s="51"/>
      <c r="AE42" s="45" t="str">
        <f t="shared" si="12"/>
        <v>NO DATA</v>
      </c>
    </row>
    <row r="43" spans="1:31" ht="15.75" hidden="1" thickTop="1" thickBot="1" x14ac:dyDescent="0.25">
      <c r="A43" s="52" t="str">
        <f>[1]CODES!$A405</f>
        <v>0311212</v>
      </c>
      <c r="B43" s="53" t="str">
        <f>IF($AE$3=1,[1]CODES!$B405,IF($AE$3=2,[1]CODES!$C405,[1]CODES!$D405))</f>
        <v>Safari vessel hotels</v>
      </c>
      <c r="C43" s="54" t="str">
        <f t="shared" si="1"/>
        <v/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49" t="str">
        <f t="shared" si="10"/>
        <v/>
      </c>
      <c r="AA43" s="49" t="str">
        <f t="shared" si="11"/>
        <v/>
      </c>
      <c r="AB43" s="51"/>
      <c r="AC43" s="51"/>
      <c r="AD43" s="51"/>
      <c r="AE43" s="45" t="str">
        <f t="shared" si="12"/>
        <v>NO DATA</v>
      </c>
    </row>
    <row r="44" spans="1:31" ht="15.75" hidden="1" thickTop="1" thickBot="1" x14ac:dyDescent="0.25">
      <c r="A44" s="52" t="str">
        <f>[1]CODES!$A406</f>
        <v>0311213</v>
      </c>
      <c r="B44" s="53" t="str">
        <f>IF($AE$3=1,[1]CODES!$B406,IF($AE$3=2,[1]CODES!$C406,[1]CODES!$D406))</f>
        <v>Floating hotels</v>
      </c>
      <c r="C44" s="54" t="str">
        <f t="shared" si="1"/>
        <v/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49" t="str">
        <f t="shared" si="10"/>
        <v/>
      </c>
      <c r="AA44" s="49" t="str">
        <f t="shared" si="11"/>
        <v/>
      </c>
      <c r="AB44" s="51"/>
      <c r="AC44" s="51"/>
      <c r="AD44" s="51"/>
      <c r="AE44" s="45" t="str">
        <f t="shared" si="12"/>
        <v>NO DATA</v>
      </c>
    </row>
    <row r="45" spans="1:31" ht="15.75" hidden="1" thickTop="1" thickBot="1" x14ac:dyDescent="0.25">
      <c r="A45" s="52" t="str">
        <f>[1]CODES!$A407</f>
        <v>0311299</v>
      </c>
      <c r="B45" s="53" t="str">
        <f>IF($AE$3=1,[1]CODES!$B407,IF($AE$3=2,[1]CODES!$C407,[1]CODES!$D407))</f>
        <v>Others (specify)</v>
      </c>
      <c r="C45" s="54" t="str">
        <f t="shared" si="1"/>
        <v/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49" t="str">
        <f t="shared" si="10"/>
        <v/>
      </c>
      <c r="AA45" s="49" t="str">
        <f t="shared" si="11"/>
        <v/>
      </c>
      <c r="AB45" s="51"/>
      <c r="AC45" s="51"/>
      <c r="AD45" s="51"/>
      <c r="AE45" s="45" t="str">
        <f t="shared" si="12"/>
        <v>NO DATA</v>
      </c>
    </row>
    <row r="46" spans="1:31" s="69" customFormat="1" ht="31.5" hidden="1" thickTop="1" thickBot="1" x14ac:dyDescent="0.25">
      <c r="A46" s="38" t="str">
        <f>[1]CODES!$A408</f>
        <v>0312</v>
      </c>
      <c r="B46" s="39" t="str">
        <f>IF($AE$3=1,[1]CODES!$B408,IF($AE$3=2,[1]CODES!$C408,[1]CODES!$D408))</f>
        <v>SPECIALIZED ESTABLISHMENTS</v>
      </c>
      <c r="C46" s="40" t="str">
        <f t="shared" si="1"/>
        <v/>
      </c>
      <c r="D46" s="48">
        <f t="shared" ref="D46:Y46" si="13">SUM(D47,D58,D70,D76)</f>
        <v>0</v>
      </c>
      <c r="E46" s="48">
        <f t="shared" si="13"/>
        <v>0</v>
      </c>
      <c r="F46" s="48">
        <f t="shared" si="13"/>
        <v>0</v>
      </c>
      <c r="G46" s="48">
        <f t="shared" si="13"/>
        <v>0</v>
      </c>
      <c r="H46" s="48">
        <f t="shared" si="13"/>
        <v>0</v>
      </c>
      <c r="I46" s="48">
        <f t="shared" si="13"/>
        <v>0</v>
      </c>
      <c r="J46" s="48">
        <f t="shared" si="13"/>
        <v>0</v>
      </c>
      <c r="K46" s="48">
        <f t="shared" si="13"/>
        <v>0</v>
      </c>
      <c r="L46" s="48">
        <f t="shared" si="13"/>
        <v>0</v>
      </c>
      <c r="M46" s="48">
        <f t="shared" si="13"/>
        <v>0</v>
      </c>
      <c r="N46" s="48">
        <f t="shared" si="13"/>
        <v>0</v>
      </c>
      <c r="O46" s="48">
        <f t="shared" si="13"/>
        <v>0</v>
      </c>
      <c r="P46" s="48">
        <f t="shared" si="13"/>
        <v>0</v>
      </c>
      <c r="Q46" s="48">
        <f t="shared" si="13"/>
        <v>0</v>
      </c>
      <c r="R46" s="48">
        <f t="shared" si="13"/>
        <v>0</v>
      </c>
      <c r="S46" s="48">
        <f t="shared" si="13"/>
        <v>0</v>
      </c>
      <c r="T46" s="48">
        <f t="shared" si="13"/>
        <v>0</v>
      </c>
      <c r="U46" s="48">
        <f t="shared" si="13"/>
        <v>0</v>
      </c>
      <c r="V46" s="48">
        <f t="shared" si="13"/>
        <v>0</v>
      </c>
      <c r="W46" s="48">
        <f t="shared" si="13"/>
        <v>0</v>
      </c>
      <c r="X46" s="48">
        <f t="shared" si="13"/>
        <v>0</v>
      </c>
      <c r="Y46" s="48">
        <f t="shared" si="13"/>
        <v>0</v>
      </c>
      <c r="Z46" s="68" t="str">
        <f t="shared" si="10"/>
        <v/>
      </c>
      <c r="AA46" s="68" t="str">
        <f t="shared" si="11"/>
        <v/>
      </c>
      <c r="AB46" s="50"/>
      <c r="AC46" s="50"/>
      <c r="AD46" s="50"/>
      <c r="AE46" s="45" t="str">
        <f t="shared" si="12"/>
        <v>NO DATA</v>
      </c>
    </row>
    <row r="47" spans="1:31" s="69" customFormat="1" ht="16.5" hidden="1" thickTop="1" thickBot="1" x14ac:dyDescent="0.25">
      <c r="A47" s="38" t="str">
        <f>[1]CODES!$A409</f>
        <v>03121</v>
      </c>
      <c r="B47" s="39" t="str">
        <f>IF($AE$3=1,[1]CODES!$B409,IF($AE$3=2,[1]CODES!$C409,[1]CODES!$D409))</f>
        <v>HEALTH ESTABLISHMENTS</v>
      </c>
      <c r="C47" s="40" t="str">
        <f t="shared" si="1"/>
        <v/>
      </c>
      <c r="D47" s="48">
        <f t="shared" ref="D47:Y47" si="14">SUM(D48:D57)</f>
        <v>0</v>
      </c>
      <c r="E47" s="48">
        <f t="shared" si="14"/>
        <v>0</v>
      </c>
      <c r="F47" s="48">
        <f t="shared" si="14"/>
        <v>0</v>
      </c>
      <c r="G47" s="48">
        <f t="shared" si="14"/>
        <v>0</v>
      </c>
      <c r="H47" s="48">
        <f t="shared" si="14"/>
        <v>0</v>
      </c>
      <c r="I47" s="48">
        <f t="shared" si="14"/>
        <v>0</v>
      </c>
      <c r="J47" s="48">
        <f t="shared" si="14"/>
        <v>0</v>
      </c>
      <c r="K47" s="48">
        <f t="shared" si="14"/>
        <v>0</v>
      </c>
      <c r="L47" s="48">
        <f t="shared" si="14"/>
        <v>0</v>
      </c>
      <c r="M47" s="48">
        <f t="shared" si="14"/>
        <v>0</v>
      </c>
      <c r="N47" s="48">
        <f t="shared" si="14"/>
        <v>0</v>
      </c>
      <c r="O47" s="48">
        <f t="shared" si="14"/>
        <v>0</v>
      </c>
      <c r="P47" s="48">
        <f t="shared" si="14"/>
        <v>0</v>
      </c>
      <c r="Q47" s="48">
        <f t="shared" si="14"/>
        <v>0</v>
      </c>
      <c r="R47" s="48">
        <f t="shared" si="14"/>
        <v>0</v>
      </c>
      <c r="S47" s="48">
        <f t="shared" si="14"/>
        <v>0</v>
      </c>
      <c r="T47" s="48">
        <f t="shared" si="14"/>
        <v>0</v>
      </c>
      <c r="U47" s="48">
        <f t="shared" si="14"/>
        <v>0</v>
      </c>
      <c r="V47" s="48">
        <f t="shared" si="14"/>
        <v>0</v>
      </c>
      <c r="W47" s="48">
        <f t="shared" si="14"/>
        <v>0</v>
      </c>
      <c r="X47" s="48">
        <f t="shared" si="14"/>
        <v>0</v>
      </c>
      <c r="Y47" s="48">
        <f t="shared" si="14"/>
        <v>0</v>
      </c>
      <c r="Z47" s="68" t="str">
        <f t="shared" si="10"/>
        <v/>
      </c>
      <c r="AA47" s="68" t="str">
        <f t="shared" si="11"/>
        <v/>
      </c>
      <c r="AB47" s="50"/>
      <c r="AC47" s="50"/>
      <c r="AD47" s="50"/>
      <c r="AE47" s="45" t="str">
        <f t="shared" si="12"/>
        <v>NO DATA</v>
      </c>
    </row>
    <row r="48" spans="1:31" ht="15.75" hidden="1" thickTop="1" thickBot="1" x14ac:dyDescent="0.25">
      <c r="A48" s="52" t="str">
        <f>[1]CODES!$A410</f>
        <v>0312100</v>
      </c>
      <c r="B48" s="53" t="str">
        <f>IF($AE$3=1,[1]CODES!$B410,IF($AE$3=2,[1]CODES!$C410,[1]CODES!$D410))</f>
        <v>Spas</v>
      </c>
      <c r="C48" s="54" t="str">
        <f t="shared" si="1"/>
        <v/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>
        <v>0</v>
      </c>
      <c r="W48" s="55"/>
      <c r="X48" s="55"/>
      <c r="Y48" s="55"/>
      <c r="Z48" s="49" t="str">
        <f t="shared" si="10"/>
        <v/>
      </c>
      <c r="AA48" s="49" t="str">
        <f t="shared" si="11"/>
        <v/>
      </c>
      <c r="AB48" s="51"/>
      <c r="AC48" s="51"/>
      <c r="AD48" s="51"/>
      <c r="AE48" s="45" t="str">
        <f t="shared" si="12"/>
        <v>NO DATA</v>
      </c>
    </row>
    <row r="49" spans="1:31" ht="15.75" hidden="1" thickTop="1" thickBot="1" x14ac:dyDescent="0.25">
      <c r="A49" s="52" t="str">
        <f>[1]CODES!$A411</f>
        <v>0312101</v>
      </c>
      <c r="B49" s="53" t="str">
        <f>IF($AE$3=1,[1]CODES!$B411,IF($AE$3=2,[1]CODES!$C411,[1]CODES!$D411))</f>
        <v>Thermal resorts</v>
      </c>
      <c r="C49" s="54" t="str">
        <f t="shared" si="1"/>
        <v/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>
        <v>0</v>
      </c>
      <c r="W49" s="55"/>
      <c r="X49" s="55"/>
      <c r="Y49" s="55"/>
      <c r="Z49" s="49" t="str">
        <f t="shared" si="10"/>
        <v/>
      </c>
      <c r="AA49" s="49" t="str">
        <f t="shared" si="11"/>
        <v/>
      </c>
      <c r="AB49" s="51"/>
      <c r="AC49" s="51"/>
      <c r="AD49" s="51"/>
      <c r="AE49" s="45" t="str">
        <f t="shared" si="12"/>
        <v>NO DATA</v>
      </c>
    </row>
    <row r="50" spans="1:31" ht="15.75" hidden="1" thickTop="1" thickBot="1" x14ac:dyDescent="0.25">
      <c r="A50" s="52" t="str">
        <f>[1]CODES!$A412</f>
        <v>0312102</v>
      </c>
      <c r="B50" s="53" t="str">
        <f>IF($AE$3=1,[1]CODES!$B412,IF($AE$3=2,[1]CODES!$C412,[1]CODES!$D412))</f>
        <v>Sanatoria</v>
      </c>
      <c r="C50" s="54" t="str">
        <f t="shared" si="1"/>
        <v/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>
        <v>0</v>
      </c>
      <c r="W50" s="55"/>
      <c r="X50" s="55"/>
      <c r="Y50" s="55"/>
      <c r="Z50" s="49" t="str">
        <f t="shared" si="10"/>
        <v/>
      </c>
      <c r="AA50" s="49" t="str">
        <f t="shared" si="11"/>
        <v/>
      </c>
      <c r="AB50" s="51"/>
      <c r="AC50" s="51"/>
      <c r="AD50" s="51"/>
      <c r="AE50" s="45" t="str">
        <f t="shared" si="12"/>
        <v>NO DATA</v>
      </c>
    </row>
    <row r="51" spans="1:31" ht="15.75" hidden="1" thickTop="1" thickBot="1" x14ac:dyDescent="0.25">
      <c r="A51" s="52" t="str">
        <f>[1]CODES!$A413</f>
        <v>0312103</v>
      </c>
      <c r="B51" s="53" t="str">
        <f>IF($AE$3=1,[1]CODES!$B413,IF($AE$3=2,[1]CODES!$C413,[1]CODES!$D413))</f>
        <v>Mountain sanatoria</v>
      </c>
      <c r="C51" s="54" t="str">
        <f t="shared" si="1"/>
        <v/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>
        <v>0</v>
      </c>
      <c r="W51" s="55"/>
      <c r="X51" s="55"/>
      <c r="Y51" s="55"/>
      <c r="Z51" s="49" t="str">
        <f t="shared" si="10"/>
        <v/>
      </c>
      <c r="AA51" s="49" t="str">
        <f t="shared" si="11"/>
        <v/>
      </c>
      <c r="AB51" s="51"/>
      <c r="AC51" s="51"/>
      <c r="AD51" s="51"/>
      <c r="AE51" s="45" t="str">
        <f t="shared" si="12"/>
        <v>NO DATA</v>
      </c>
    </row>
    <row r="52" spans="1:31" ht="15.75" hidden="1" thickTop="1" thickBot="1" x14ac:dyDescent="0.25">
      <c r="A52" s="52" t="str">
        <f>[1]CODES!$A414</f>
        <v>0312104</v>
      </c>
      <c r="B52" s="53" t="str">
        <f>IF($AE$3=1,[1]CODES!$B414,IF($AE$3=2,[1]CODES!$C414,[1]CODES!$D414))</f>
        <v>Convalescent homes</v>
      </c>
      <c r="C52" s="54" t="str">
        <f t="shared" si="1"/>
        <v/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>
        <v>0</v>
      </c>
      <c r="W52" s="55"/>
      <c r="X52" s="55"/>
      <c r="Y52" s="55"/>
      <c r="Z52" s="49" t="str">
        <f t="shared" si="10"/>
        <v/>
      </c>
      <c r="AA52" s="49" t="str">
        <f t="shared" si="11"/>
        <v/>
      </c>
      <c r="AB52" s="51"/>
      <c r="AC52" s="51"/>
      <c r="AD52" s="51"/>
      <c r="AE52" s="45" t="str">
        <f t="shared" si="12"/>
        <v>NO DATA</v>
      </c>
    </row>
    <row r="53" spans="1:31" ht="15.75" hidden="1" thickTop="1" thickBot="1" x14ac:dyDescent="0.25">
      <c r="A53" s="52" t="str">
        <f>[1]CODES!$A415</f>
        <v>0312105</v>
      </c>
      <c r="B53" s="53" t="str">
        <f>IF($AE$3=1,[1]CODES!$B415,IF($AE$3=2,[1]CODES!$C415,[1]CODES!$D415))</f>
        <v>Homes for the elderly</v>
      </c>
      <c r="C53" s="54" t="str">
        <f t="shared" si="1"/>
        <v/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>
        <v>0</v>
      </c>
      <c r="W53" s="55"/>
      <c r="X53" s="55"/>
      <c r="Y53" s="55"/>
      <c r="Z53" s="49" t="str">
        <f t="shared" si="10"/>
        <v/>
      </c>
      <c r="AA53" s="49" t="str">
        <f t="shared" si="11"/>
        <v/>
      </c>
      <c r="AB53" s="51"/>
      <c r="AC53" s="51"/>
      <c r="AD53" s="51"/>
      <c r="AE53" s="45" t="str">
        <f t="shared" si="12"/>
        <v>NO DATA</v>
      </c>
    </row>
    <row r="54" spans="1:31" ht="15.75" hidden="1" thickTop="1" thickBot="1" x14ac:dyDescent="0.25">
      <c r="A54" s="52" t="str">
        <f>[1]CODES!$A416</f>
        <v>0312106</v>
      </c>
      <c r="B54" s="53" t="str">
        <f>IF($AE$3=1,[1]CODES!$B416,IF($AE$3=2,[1]CODES!$C416,[1]CODES!$D416))</f>
        <v>Health farms</v>
      </c>
      <c r="C54" s="54" t="str">
        <f t="shared" si="1"/>
        <v/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>
        <v>0</v>
      </c>
      <c r="W54" s="55"/>
      <c r="X54" s="55"/>
      <c r="Y54" s="55"/>
      <c r="Z54" s="49" t="str">
        <f t="shared" si="10"/>
        <v/>
      </c>
      <c r="AA54" s="49" t="str">
        <f t="shared" si="11"/>
        <v/>
      </c>
      <c r="AB54" s="51"/>
      <c r="AC54" s="51"/>
      <c r="AD54" s="51"/>
      <c r="AE54" s="45" t="str">
        <f t="shared" si="12"/>
        <v>NO DATA</v>
      </c>
    </row>
    <row r="55" spans="1:31" ht="15.75" hidden="1" thickTop="1" thickBot="1" x14ac:dyDescent="0.25">
      <c r="A55" s="52" t="str">
        <f>[1]CODES!$A417</f>
        <v>0312107</v>
      </c>
      <c r="B55" s="53" t="str">
        <f>IF($AE$3=1,[1]CODES!$B417,IF($AE$3=2,[1]CODES!$C417,[1]CODES!$D417))</f>
        <v>Rest houses</v>
      </c>
      <c r="C55" s="54" t="str">
        <f t="shared" si="1"/>
        <v/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>
        <v>0</v>
      </c>
      <c r="W55" s="55"/>
      <c r="X55" s="55"/>
      <c r="Y55" s="55"/>
      <c r="Z55" s="49" t="str">
        <f t="shared" si="10"/>
        <v/>
      </c>
      <c r="AA55" s="49" t="str">
        <f t="shared" si="11"/>
        <v/>
      </c>
      <c r="AB55" s="51"/>
      <c r="AC55" s="51"/>
      <c r="AD55" s="51"/>
      <c r="AE55" s="45" t="str">
        <f t="shared" si="12"/>
        <v>NO DATA</v>
      </c>
    </row>
    <row r="56" spans="1:31" ht="15.75" hidden="1" thickTop="1" thickBot="1" x14ac:dyDescent="0.25">
      <c r="A56" s="52" t="str">
        <f>[1]CODES!$A418</f>
        <v>0312198</v>
      </c>
      <c r="B56" s="53" t="str">
        <f>IF($AE$3=1,[1]CODES!$B418,IF($AE$3=2,[1]CODES!$C418,[1]CODES!$D418))</f>
        <v>Others (specify)</v>
      </c>
      <c r="C56" s="54" t="str">
        <f t="shared" si="1"/>
        <v/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>
        <v>0</v>
      </c>
      <c r="W56" s="55"/>
      <c r="X56" s="55"/>
      <c r="Y56" s="55"/>
      <c r="Z56" s="49" t="str">
        <f t="shared" si="10"/>
        <v/>
      </c>
      <c r="AA56" s="49" t="str">
        <f t="shared" si="11"/>
        <v/>
      </c>
      <c r="AB56" s="51"/>
      <c r="AC56" s="51"/>
      <c r="AD56" s="51"/>
      <c r="AE56" s="45" t="str">
        <f t="shared" si="12"/>
        <v>NO DATA</v>
      </c>
    </row>
    <row r="57" spans="1:31" ht="15.75" hidden="1" thickTop="1" thickBot="1" x14ac:dyDescent="0.25">
      <c r="A57" s="52" t="str">
        <f>[1]CODES!$A419</f>
        <v>0312199</v>
      </c>
      <c r="B57" s="53" t="str">
        <f>IF($AE$3=1,[1]CODES!$B419,IF($AE$3=2,[1]CODES!$C419,[1]CODES!$D419))</f>
        <v>All health establishments</v>
      </c>
      <c r="C57" s="54" t="str">
        <f t="shared" si="1"/>
        <v/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>
        <v>0</v>
      </c>
      <c r="W57" s="55"/>
      <c r="X57" s="55"/>
      <c r="Y57" s="55"/>
      <c r="Z57" s="49" t="str">
        <f t="shared" si="10"/>
        <v/>
      </c>
      <c r="AA57" s="49" t="str">
        <f t="shared" si="11"/>
        <v/>
      </c>
      <c r="AB57" s="51"/>
      <c r="AC57" s="51"/>
      <c r="AD57" s="51"/>
      <c r="AE57" s="45" t="str">
        <f t="shared" si="12"/>
        <v>NO DATA</v>
      </c>
    </row>
    <row r="58" spans="1:31" s="69" customFormat="1" ht="16.5" hidden="1" thickTop="1" thickBot="1" x14ac:dyDescent="0.25">
      <c r="A58" s="38" t="str">
        <f>[1]CODES!$A420</f>
        <v>03122</v>
      </c>
      <c r="B58" s="39" t="str">
        <f>IF($AE$3=1,[1]CODES!$B420,IF($AE$3=2,[1]CODES!$C420,[1]CODES!$D420))</f>
        <v>WORK AND HOLIDAY CAMPS</v>
      </c>
      <c r="C58" s="40" t="str">
        <f t="shared" si="1"/>
        <v/>
      </c>
      <c r="D58" s="48">
        <f t="shared" ref="D58:Y58" si="15">SUM(D59:D69)</f>
        <v>0</v>
      </c>
      <c r="E58" s="48">
        <f t="shared" si="15"/>
        <v>0</v>
      </c>
      <c r="F58" s="48">
        <f t="shared" si="15"/>
        <v>0</v>
      </c>
      <c r="G58" s="48">
        <f t="shared" si="15"/>
        <v>0</v>
      </c>
      <c r="H58" s="48">
        <f t="shared" si="15"/>
        <v>0</v>
      </c>
      <c r="I58" s="48">
        <f t="shared" si="15"/>
        <v>0</v>
      </c>
      <c r="J58" s="48">
        <f t="shared" si="15"/>
        <v>0</v>
      </c>
      <c r="K58" s="48">
        <f t="shared" si="15"/>
        <v>0</v>
      </c>
      <c r="L58" s="48">
        <f t="shared" si="15"/>
        <v>0</v>
      </c>
      <c r="M58" s="48">
        <f t="shared" si="15"/>
        <v>0</v>
      </c>
      <c r="N58" s="48">
        <f t="shared" si="15"/>
        <v>0</v>
      </c>
      <c r="O58" s="48">
        <f t="shared" si="15"/>
        <v>0</v>
      </c>
      <c r="P58" s="48">
        <f t="shared" si="15"/>
        <v>0</v>
      </c>
      <c r="Q58" s="48">
        <f t="shared" si="15"/>
        <v>0</v>
      </c>
      <c r="R58" s="48">
        <f t="shared" si="15"/>
        <v>0</v>
      </c>
      <c r="S58" s="48">
        <f t="shared" si="15"/>
        <v>0</v>
      </c>
      <c r="T58" s="48">
        <f t="shared" si="15"/>
        <v>0</v>
      </c>
      <c r="U58" s="48">
        <f t="shared" si="15"/>
        <v>0</v>
      </c>
      <c r="V58" s="48">
        <f t="shared" si="15"/>
        <v>0</v>
      </c>
      <c r="W58" s="48">
        <f t="shared" si="15"/>
        <v>0</v>
      </c>
      <c r="X58" s="48">
        <f t="shared" si="15"/>
        <v>0</v>
      </c>
      <c r="Y58" s="48">
        <f t="shared" si="15"/>
        <v>0</v>
      </c>
      <c r="Z58" s="68" t="str">
        <f t="shared" si="10"/>
        <v/>
      </c>
      <c r="AA58" s="68" t="str">
        <f t="shared" si="11"/>
        <v/>
      </c>
      <c r="AB58" s="50"/>
      <c r="AC58" s="50"/>
      <c r="AD58" s="50"/>
      <c r="AE58" s="45" t="str">
        <f t="shared" si="12"/>
        <v>NO DATA</v>
      </c>
    </row>
    <row r="59" spans="1:31" ht="15.75" hidden="1" thickTop="1" thickBot="1" x14ac:dyDescent="0.25">
      <c r="A59" s="52" t="str">
        <f>[1]CODES!$A421</f>
        <v>0312200</v>
      </c>
      <c r="B59" s="53" t="str">
        <f>IF($AE$3=1,[1]CODES!$B421,IF($AE$3=2,[1]CODES!$C421,[1]CODES!$D421))</f>
        <v>Work camps</v>
      </c>
      <c r="C59" s="54" t="str">
        <f t="shared" si="1"/>
        <v/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49" t="str">
        <f t="shared" si="10"/>
        <v/>
      </c>
      <c r="AA59" s="49" t="str">
        <f t="shared" si="11"/>
        <v/>
      </c>
      <c r="AB59" s="51"/>
      <c r="AC59" s="51"/>
      <c r="AD59" s="51"/>
      <c r="AE59" s="45" t="str">
        <f t="shared" si="12"/>
        <v>NO DATA</v>
      </c>
    </row>
    <row r="60" spans="1:31" ht="15.75" hidden="1" thickTop="1" thickBot="1" x14ac:dyDescent="0.25">
      <c r="A60" s="52" t="str">
        <f>[1]CODES!$A422</f>
        <v>0312201</v>
      </c>
      <c r="B60" s="53" t="str">
        <f>IF($AE$3=1,[1]CODES!$B422,IF($AE$3=2,[1]CODES!$C422,[1]CODES!$D422))</f>
        <v>Holiday camps and villages</v>
      </c>
      <c r="C60" s="54" t="str">
        <f t="shared" si="1"/>
        <v/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49" t="str">
        <f t="shared" si="10"/>
        <v/>
      </c>
      <c r="AA60" s="49" t="str">
        <f t="shared" si="11"/>
        <v/>
      </c>
      <c r="AB60" s="51"/>
      <c r="AC60" s="51"/>
      <c r="AD60" s="51"/>
      <c r="AE60" s="45" t="str">
        <f t="shared" si="12"/>
        <v>NO DATA</v>
      </c>
    </row>
    <row r="61" spans="1:31" ht="15.75" hidden="1" thickTop="1" thickBot="1" x14ac:dyDescent="0.25">
      <c r="A61" s="52" t="str">
        <f>[1]CODES!$A423</f>
        <v>0312202</v>
      </c>
      <c r="B61" s="53" t="str">
        <f>IF($AE$3=1,[1]CODES!$B423,IF($AE$3=2,[1]CODES!$C423,[1]CODES!$D423))</f>
        <v>Scout camps</v>
      </c>
      <c r="C61" s="54" t="str">
        <f t="shared" si="1"/>
        <v/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49" t="str">
        <f t="shared" si="10"/>
        <v/>
      </c>
      <c r="AA61" s="49" t="str">
        <f t="shared" si="11"/>
        <v/>
      </c>
      <c r="AB61" s="51"/>
      <c r="AC61" s="51"/>
      <c r="AD61" s="51"/>
      <c r="AE61" s="45" t="str">
        <f t="shared" si="12"/>
        <v>NO DATA</v>
      </c>
    </row>
    <row r="62" spans="1:31" ht="15.75" hidden="1" thickTop="1" thickBot="1" x14ac:dyDescent="0.25">
      <c r="A62" s="52" t="str">
        <f>[1]CODES!$A424</f>
        <v>0312203</v>
      </c>
      <c r="B62" s="53" t="str">
        <f>IF($AE$3=1,[1]CODES!$B424,IF($AE$3=2,[1]CODES!$C424,[1]CODES!$D424))</f>
        <v>Mountain huts and shelters</v>
      </c>
      <c r="C62" s="54" t="str">
        <f t="shared" si="1"/>
        <v/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49" t="str">
        <f t="shared" si="10"/>
        <v/>
      </c>
      <c r="AA62" s="49" t="str">
        <f t="shared" si="11"/>
        <v/>
      </c>
      <c r="AB62" s="51"/>
      <c r="AC62" s="51"/>
      <c r="AD62" s="51"/>
      <c r="AE62" s="45" t="str">
        <f t="shared" si="12"/>
        <v>NO DATA</v>
      </c>
    </row>
    <row r="63" spans="1:31" ht="15.75" hidden="1" thickTop="1" thickBot="1" x14ac:dyDescent="0.25">
      <c r="A63" s="52" t="str">
        <f>[1]CODES!$A425</f>
        <v>0312204</v>
      </c>
      <c r="B63" s="53" t="str">
        <f>IF($AE$3=1,[1]CODES!$B425,IF($AE$3=2,[1]CODES!$C425,[1]CODES!$D425))</f>
        <v>Cabins</v>
      </c>
      <c r="C63" s="54" t="str">
        <f t="shared" si="1"/>
        <v/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49" t="str">
        <f t="shared" si="10"/>
        <v/>
      </c>
      <c r="AA63" s="49" t="str">
        <f t="shared" si="11"/>
        <v/>
      </c>
      <c r="AB63" s="51"/>
      <c r="AC63" s="51"/>
      <c r="AD63" s="51"/>
      <c r="AE63" s="45" t="str">
        <f t="shared" si="12"/>
        <v>NO DATA</v>
      </c>
    </row>
    <row r="64" spans="1:31" ht="15.75" hidden="1" thickTop="1" thickBot="1" x14ac:dyDescent="0.25">
      <c r="A64" s="52" t="str">
        <f>[1]CODES!$A426</f>
        <v>0312205</v>
      </c>
      <c r="B64" s="53" t="str">
        <f>IF($AE$3=1,[1]CODES!$B426,IF($AE$3=2,[1]CODES!$C426,[1]CODES!$D426))</f>
        <v>Outfitters</v>
      </c>
      <c r="C64" s="54" t="str">
        <f t="shared" si="1"/>
        <v/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49" t="str">
        <f t="shared" si="10"/>
        <v/>
      </c>
      <c r="AA64" s="49" t="str">
        <f t="shared" si="11"/>
        <v/>
      </c>
      <c r="AB64" s="51"/>
      <c r="AC64" s="51"/>
      <c r="AD64" s="51"/>
      <c r="AE64" s="45" t="str">
        <f t="shared" si="12"/>
        <v>NO DATA</v>
      </c>
    </row>
    <row r="65" spans="1:31" ht="15.75" hidden="1" thickTop="1" thickBot="1" x14ac:dyDescent="0.25">
      <c r="A65" s="52" t="str">
        <f>[1]CODES!$A427</f>
        <v>0312206</v>
      </c>
      <c r="B65" s="53" t="str">
        <f>IF($AE$3=1,[1]CODES!$B427,IF($AE$3=2,[1]CODES!$C427,[1]CODES!$D427))</f>
        <v>Farms</v>
      </c>
      <c r="C65" s="54" t="str">
        <f t="shared" si="1"/>
        <v/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49" t="str">
        <f t="shared" si="10"/>
        <v/>
      </c>
      <c r="AA65" s="49" t="str">
        <f t="shared" si="11"/>
        <v/>
      </c>
      <c r="AB65" s="51"/>
      <c r="AC65" s="51"/>
      <c r="AD65" s="51"/>
      <c r="AE65" s="45" t="str">
        <f t="shared" si="12"/>
        <v>NO DATA</v>
      </c>
    </row>
    <row r="66" spans="1:31" ht="15.75" hidden="1" thickTop="1" thickBot="1" x14ac:dyDescent="0.25">
      <c r="A66" s="52" t="str">
        <f>[1]CODES!$A428</f>
        <v>0312207</v>
      </c>
      <c r="B66" s="53" t="str">
        <f>IF($AE$3=1,[1]CODES!$B428,IF($AE$3=2,[1]CODES!$C428,[1]CODES!$D428))</f>
        <v>Guest and hunting farms</v>
      </c>
      <c r="C66" s="54" t="str">
        <f t="shared" si="1"/>
        <v/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49" t="str">
        <f t="shared" si="10"/>
        <v/>
      </c>
      <c r="AA66" s="49" t="str">
        <f t="shared" si="11"/>
        <v/>
      </c>
      <c r="AB66" s="51"/>
      <c r="AC66" s="51"/>
      <c r="AD66" s="51"/>
      <c r="AE66" s="45" t="str">
        <f t="shared" si="12"/>
        <v>NO DATA</v>
      </c>
    </row>
    <row r="67" spans="1:31" ht="15.75" hidden="1" thickTop="1" thickBot="1" x14ac:dyDescent="0.25">
      <c r="A67" s="52" t="str">
        <f>[1]CODES!$A429</f>
        <v>0312208</v>
      </c>
      <c r="B67" s="53" t="str">
        <f>IF($AE$3=1,[1]CODES!$B429,IF($AE$3=2,[1]CODES!$C429,[1]CODES!$D429))</f>
        <v>Rest camps</v>
      </c>
      <c r="C67" s="54" t="str">
        <f t="shared" si="1"/>
        <v/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49" t="str">
        <f t="shared" si="10"/>
        <v/>
      </c>
      <c r="AA67" s="49" t="str">
        <f t="shared" si="11"/>
        <v/>
      </c>
      <c r="AB67" s="51"/>
      <c r="AC67" s="51"/>
      <c r="AD67" s="51"/>
      <c r="AE67" s="45" t="str">
        <f t="shared" si="12"/>
        <v>NO DATA</v>
      </c>
    </row>
    <row r="68" spans="1:31" ht="15.75" hidden="1" thickTop="1" thickBot="1" x14ac:dyDescent="0.25">
      <c r="A68" s="52" t="str">
        <f>[1]CODES!$A430</f>
        <v>0312298</v>
      </c>
      <c r="B68" s="53" t="str">
        <f>IF($AE$3=1,[1]CODES!$B430,IF($AE$3=2,[1]CODES!$C430,[1]CODES!$D430))</f>
        <v>Others (specify)</v>
      </c>
      <c r="C68" s="54" t="str">
        <f t="shared" si="1"/>
        <v/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49" t="str">
        <f t="shared" si="10"/>
        <v/>
      </c>
      <c r="AA68" s="49" t="str">
        <f t="shared" si="11"/>
        <v/>
      </c>
      <c r="AB68" s="51"/>
      <c r="AC68" s="51"/>
      <c r="AD68" s="51"/>
      <c r="AE68" s="45" t="str">
        <f t="shared" si="12"/>
        <v>NO DATA</v>
      </c>
    </row>
    <row r="69" spans="1:31" ht="15.75" hidden="1" thickTop="1" thickBot="1" x14ac:dyDescent="0.25">
      <c r="A69" s="52" t="str">
        <f>[1]CODES!$A431</f>
        <v>0312299</v>
      </c>
      <c r="B69" s="53" t="str">
        <f>IF($AE$3=1,[1]CODES!$B431,IF($AE$3=2,[1]CODES!$C431,[1]CODES!$D431))</f>
        <v>All work and holiday camps</v>
      </c>
      <c r="C69" s="54" t="str">
        <f t="shared" si="1"/>
        <v/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49" t="str">
        <f t="shared" si="10"/>
        <v/>
      </c>
      <c r="AA69" s="49" t="str">
        <f t="shared" si="11"/>
        <v/>
      </c>
      <c r="AB69" s="51"/>
      <c r="AC69" s="51"/>
      <c r="AD69" s="51"/>
      <c r="AE69" s="45" t="str">
        <f t="shared" si="12"/>
        <v>NO DATA</v>
      </c>
    </row>
    <row r="70" spans="1:31" s="69" customFormat="1" ht="16.5" hidden="1" thickTop="1" thickBot="1" x14ac:dyDescent="0.25">
      <c r="A70" s="38" t="str">
        <f>[1]CODES!$A432</f>
        <v>03123</v>
      </c>
      <c r="B70" s="39" t="str">
        <f>IF($AE$3=1,[1]CODES!$B432,IF($AE$3=2,[1]CODES!$C432,[1]CODES!$D432))</f>
        <v>PUBLIC MEANS OF TRANSPORT</v>
      </c>
      <c r="C70" s="40" t="str">
        <f t="shared" si="1"/>
        <v/>
      </c>
      <c r="D70" s="48">
        <f t="shared" ref="D70:Y70" si="16">SUM(D71:D75)</f>
        <v>0</v>
      </c>
      <c r="E70" s="48">
        <f t="shared" si="16"/>
        <v>0</v>
      </c>
      <c r="F70" s="48">
        <f t="shared" si="16"/>
        <v>0</v>
      </c>
      <c r="G70" s="48">
        <f t="shared" si="16"/>
        <v>0</v>
      </c>
      <c r="H70" s="48">
        <f t="shared" si="16"/>
        <v>0</v>
      </c>
      <c r="I70" s="48">
        <f t="shared" si="16"/>
        <v>0</v>
      </c>
      <c r="J70" s="48">
        <f t="shared" si="16"/>
        <v>0</v>
      </c>
      <c r="K70" s="48">
        <f t="shared" si="16"/>
        <v>0</v>
      </c>
      <c r="L70" s="48">
        <f t="shared" si="16"/>
        <v>0</v>
      </c>
      <c r="M70" s="48">
        <f t="shared" si="16"/>
        <v>0</v>
      </c>
      <c r="N70" s="48">
        <f t="shared" si="16"/>
        <v>0</v>
      </c>
      <c r="O70" s="48">
        <f t="shared" si="16"/>
        <v>0</v>
      </c>
      <c r="P70" s="48">
        <f t="shared" si="16"/>
        <v>0</v>
      </c>
      <c r="Q70" s="48">
        <f t="shared" si="16"/>
        <v>0</v>
      </c>
      <c r="R70" s="48">
        <f t="shared" si="16"/>
        <v>0</v>
      </c>
      <c r="S70" s="48">
        <f t="shared" si="16"/>
        <v>0</v>
      </c>
      <c r="T70" s="48">
        <f t="shared" si="16"/>
        <v>0</v>
      </c>
      <c r="U70" s="48">
        <f t="shared" si="16"/>
        <v>0</v>
      </c>
      <c r="V70" s="48">
        <f t="shared" si="16"/>
        <v>0</v>
      </c>
      <c r="W70" s="48">
        <f t="shared" si="16"/>
        <v>0</v>
      </c>
      <c r="X70" s="48">
        <f t="shared" si="16"/>
        <v>0</v>
      </c>
      <c r="Y70" s="48">
        <f t="shared" si="16"/>
        <v>0</v>
      </c>
      <c r="Z70" s="68" t="str">
        <f t="shared" si="10"/>
        <v/>
      </c>
      <c r="AA70" s="68" t="str">
        <f t="shared" si="11"/>
        <v/>
      </c>
      <c r="AB70" s="50"/>
      <c r="AC70" s="50"/>
      <c r="AD70" s="50"/>
      <c r="AE70" s="45" t="str">
        <f t="shared" si="12"/>
        <v>NO DATA</v>
      </c>
    </row>
    <row r="71" spans="1:31" ht="15.75" hidden="1" thickTop="1" thickBot="1" x14ac:dyDescent="0.25">
      <c r="A71" s="52" t="str">
        <f>[1]CODES!$A433</f>
        <v>0312300</v>
      </c>
      <c r="B71" s="53" t="str">
        <f>IF($AE$3=1,[1]CODES!$B433,IF($AE$3=2,[1]CODES!$C433,[1]CODES!$D433))</f>
        <v>Accommodation on trains</v>
      </c>
      <c r="C71" s="54" t="str">
        <f t="shared" si="1"/>
        <v/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49" t="str">
        <f t="shared" si="10"/>
        <v/>
      </c>
      <c r="AA71" s="49" t="str">
        <f t="shared" si="11"/>
        <v/>
      </c>
      <c r="AB71" s="51"/>
      <c r="AC71" s="51"/>
      <c r="AD71" s="51"/>
      <c r="AE71" s="45" t="str">
        <f t="shared" si="12"/>
        <v>NO DATA</v>
      </c>
    </row>
    <row r="72" spans="1:31" ht="15.75" hidden="1" thickTop="1" thickBot="1" x14ac:dyDescent="0.25">
      <c r="A72" s="52" t="str">
        <f>[1]CODES!$A434</f>
        <v>0312301</v>
      </c>
      <c r="B72" s="53" t="str">
        <f>IF($AE$3=1,[1]CODES!$B434,IF($AE$3=2,[1]CODES!$C434,[1]CODES!$D434))</f>
        <v>Accommodation on ships</v>
      </c>
      <c r="C72" s="54" t="str">
        <f t="shared" ref="C72:C123" si="17">IF(AB72="","","(*)")</f>
        <v/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49" t="str">
        <f t="shared" ref="Z72:Z103" si="18">IF(N(Y72)=0,"",Y72/Y$8*100)</f>
        <v/>
      </c>
      <c r="AA72" s="49" t="str">
        <f t="shared" ref="AA72:AA103" si="19">IF(OR(N(Y72)=0,N(X72)=0),"",Y72/X72*100-100)</f>
        <v/>
      </c>
      <c r="AB72" s="51"/>
      <c r="AC72" s="51"/>
      <c r="AD72" s="51"/>
      <c r="AE72" s="45" t="str">
        <f t="shared" ref="AE72:AE103" si="20">IF(MAX(U72:Y72)&gt;0,IF(AE$3=1,$B$3,IF(AE$3=2,$C$3,$D$3)),IF(AE$3=1,$E$3,IF(AE$3=2,$F$3,$G$3)))</f>
        <v>NO DATA</v>
      </c>
    </row>
    <row r="73" spans="1:31" ht="15.75" hidden="1" thickTop="1" thickBot="1" x14ac:dyDescent="0.25">
      <c r="A73" s="52" t="str">
        <f>[1]CODES!$A435</f>
        <v>0312302</v>
      </c>
      <c r="B73" s="53" t="str">
        <f>IF($AE$3=1,[1]CODES!$B435,IF($AE$3=2,[1]CODES!$C435,[1]CODES!$D435))</f>
        <v>Accommodation on boats</v>
      </c>
      <c r="C73" s="54" t="str">
        <f t="shared" si="17"/>
        <v/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49" t="str">
        <f t="shared" si="18"/>
        <v/>
      </c>
      <c r="AA73" s="49" t="str">
        <f t="shared" si="19"/>
        <v/>
      </c>
      <c r="AB73" s="51"/>
      <c r="AC73" s="51"/>
      <c r="AD73" s="51"/>
      <c r="AE73" s="45" t="str">
        <f t="shared" si="20"/>
        <v>NO DATA</v>
      </c>
    </row>
    <row r="74" spans="1:31" ht="15.75" hidden="1" thickTop="1" thickBot="1" x14ac:dyDescent="0.25">
      <c r="A74" s="52" t="str">
        <f>[1]CODES!$A436</f>
        <v>0312398</v>
      </c>
      <c r="B74" s="53" t="str">
        <f>IF($AE$3=1,[1]CODES!$B436,IF($AE$3=2,[1]CODES!$C436,[1]CODES!$D436))</f>
        <v>Others (specify)</v>
      </c>
      <c r="C74" s="54" t="str">
        <f t="shared" si="17"/>
        <v/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49" t="str">
        <f t="shared" si="18"/>
        <v/>
      </c>
      <c r="AA74" s="49" t="str">
        <f t="shared" si="19"/>
        <v/>
      </c>
      <c r="AB74" s="51"/>
      <c r="AC74" s="51"/>
      <c r="AD74" s="51"/>
      <c r="AE74" s="45" t="str">
        <f t="shared" si="20"/>
        <v>NO DATA</v>
      </c>
    </row>
    <row r="75" spans="1:31" ht="15.75" hidden="1" thickTop="1" thickBot="1" x14ac:dyDescent="0.25">
      <c r="A75" s="52" t="str">
        <f>[1]CODES!$A437</f>
        <v>0312399</v>
      </c>
      <c r="B75" s="53" t="str">
        <f>IF($AE$3=1,[1]CODES!$B437,IF($AE$3=2,[1]CODES!$C437,[1]CODES!$D437))</f>
        <v>All public means of transport</v>
      </c>
      <c r="C75" s="54" t="str">
        <f t="shared" si="17"/>
        <v/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49" t="str">
        <f t="shared" si="18"/>
        <v/>
      </c>
      <c r="AA75" s="49" t="str">
        <f t="shared" si="19"/>
        <v/>
      </c>
      <c r="AB75" s="51"/>
      <c r="AC75" s="51"/>
      <c r="AD75" s="51"/>
      <c r="AE75" s="45" t="str">
        <f t="shared" si="20"/>
        <v>NO DATA</v>
      </c>
    </row>
    <row r="76" spans="1:31" s="69" customFormat="1" ht="16.5" hidden="1" thickTop="1" thickBot="1" x14ac:dyDescent="0.25">
      <c r="A76" s="38" t="str">
        <f>[1]CODES!$A438</f>
        <v>03124</v>
      </c>
      <c r="B76" s="39" t="str">
        <f>IF($AE$3=1,[1]CODES!$B438,IF($AE$3=2,[1]CODES!$C438,[1]CODES!$D438))</f>
        <v>CONFERENCE CENTERS</v>
      </c>
      <c r="C76" s="40" t="str">
        <f t="shared" si="17"/>
        <v/>
      </c>
      <c r="D76" s="48">
        <f t="shared" ref="D76:Y76" si="21">SUM(D77:D81)</f>
        <v>0</v>
      </c>
      <c r="E76" s="48">
        <f t="shared" si="21"/>
        <v>0</v>
      </c>
      <c r="F76" s="48">
        <f t="shared" si="21"/>
        <v>0</v>
      </c>
      <c r="G76" s="48">
        <f t="shared" si="21"/>
        <v>0</v>
      </c>
      <c r="H76" s="48">
        <f t="shared" si="21"/>
        <v>0</v>
      </c>
      <c r="I76" s="48">
        <f t="shared" si="21"/>
        <v>0</v>
      </c>
      <c r="J76" s="48">
        <f t="shared" si="21"/>
        <v>0</v>
      </c>
      <c r="K76" s="48">
        <f t="shared" si="21"/>
        <v>0</v>
      </c>
      <c r="L76" s="48">
        <f t="shared" si="21"/>
        <v>0</v>
      </c>
      <c r="M76" s="48">
        <f t="shared" si="21"/>
        <v>0</v>
      </c>
      <c r="N76" s="48">
        <f t="shared" si="21"/>
        <v>0</v>
      </c>
      <c r="O76" s="48">
        <f t="shared" si="21"/>
        <v>0</v>
      </c>
      <c r="P76" s="48">
        <f t="shared" si="21"/>
        <v>0</v>
      </c>
      <c r="Q76" s="48">
        <f t="shared" si="21"/>
        <v>0</v>
      </c>
      <c r="R76" s="48">
        <f t="shared" si="21"/>
        <v>0</v>
      </c>
      <c r="S76" s="48">
        <f t="shared" si="21"/>
        <v>0</v>
      </c>
      <c r="T76" s="48">
        <f t="shared" si="21"/>
        <v>0</v>
      </c>
      <c r="U76" s="48">
        <f t="shared" si="21"/>
        <v>0</v>
      </c>
      <c r="V76" s="48">
        <f t="shared" si="21"/>
        <v>0</v>
      </c>
      <c r="W76" s="48">
        <f t="shared" si="21"/>
        <v>0</v>
      </c>
      <c r="X76" s="48">
        <f t="shared" si="21"/>
        <v>0</v>
      </c>
      <c r="Y76" s="48">
        <f t="shared" si="21"/>
        <v>0</v>
      </c>
      <c r="Z76" s="68" t="str">
        <f t="shared" si="18"/>
        <v/>
      </c>
      <c r="AA76" s="68" t="str">
        <f t="shared" si="19"/>
        <v/>
      </c>
      <c r="AB76" s="50"/>
      <c r="AC76" s="50"/>
      <c r="AD76" s="50"/>
      <c r="AE76" s="45" t="str">
        <f t="shared" si="20"/>
        <v>NO DATA</v>
      </c>
    </row>
    <row r="77" spans="1:31" ht="15.75" hidden="1" thickTop="1" thickBot="1" x14ac:dyDescent="0.25">
      <c r="A77" s="52" t="str">
        <f>[1]CODES!$A439</f>
        <v>0312400</v>
      </c>
      <c r="B77" s="53" t="str">
        <f>IF($AE$3=1,[1]CODES!$B439,IF($AE$3=2,[1]CODES!$C439,[1]CODES!$D439))</f>
        <v>Congress centers</v>
      </c>
      <c r="C77" s="54" t="str">
        <f t="shared" si="17"/>
        <v/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49" t="str">
        <f t="shared" si="18"/>
        <v/>
      </c>
      <c r="AA77" s="49" t="str">
        <f t="shared" si="19"/>
        <v/>
      </c>
      <c r="AB77" s="51"/>
      <c r="AC77" s="51"/>
      <c r="AD77" s="51"/>
      <c r="AE77" s="45" t="str">
        <f t="shared" si="20"/>
        <v>NO DATA</v>
      </c>
    </row>
    <row r="78" spans="1:31" ht="15.75" hidden="1" thickTop="1" thickBot="1" x14ac:dyDescent="0.25">
      <c r="A78" s="52" t="str">
        <f>[1]CODES!$A440</f>
        <v>0312401</v>
      </c>
      <c r="B78" s="53" t="str">
        <f>IF($AE$3=1,[1]CODES!$B440,IF($AE$3=2,[1]CODES!$C440,[1]CODES!$D440))</f>
        <v>Religion centers</v>
      </c>
      <c r="C78" s="54" t="str">
        <f t="shared" si="17"/>
        <v/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49" t="str">
        <f t="shared" si="18"/>
        <v/>
      </c>
      <c r="AA78" s="49" t="str">
        <f t="shared" si="19"/>
        <v/>
      </c>
      <c r="AB78" s="51"/>
      <c r="AC78" s="51"/>
      <c r="AD78" s="51"/>
      <c r="AE78" s="45" t="str">
        <f t="shared" si="20"/>
        <v>NO DATA</v>
      </c>
    </row>
    <row r="79" spans="1:31" ht="15.75" hidden="1" thickTop="1" thickBot="1" x14ac:dyDescent="0.25">
      <c r="A79" s="52" t="str">
        <f>[1]CODES!$A441</f>
        <v>0312402</v>
      </c>
      <c r="B79" s="53" t="str">
        <f>IF($AE$3=1,[1]CODES!$B441,IF($AE$3=2,[1]CODES!$C441,[1]CODES!$D441))</f>
        <v>Young people's colleges</v>
      </c>
      <c r="C79" s="54" t="str">
        <f t="shared" si="17"/>
        <v/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49" t="str">
        <f t="shared" si="18"/>
        <v/>
      </c>
      <c r="AA79" s="49" t="str">
        <f t="shared" si="19"/>
        <v/>
      </c>
      <c r="AB79" s="51"/>
      <c r="AC79" s="51"/>
      <c r="AD79" s="51"/>
      <c r="AE79" s="45" t="str">
        <f t="shared" si="20"/>
        <v>NO DATA</v>
      </c>
    </row>
    <row r="80" spans="1:31" ht="15.75" hidden="1" thickTop="1" thickBot="1" x14ac:dyDescent="0.25">
      <c r="A80" s="52" t="str">
        <f>[1]CODES!$A442</f>
        <v>0312498</v>
      </c>
      <c r="B80" s="53" t="str">
        <f>IF($AE$3=1,[1]CODES!$B442,IF($AE$3=2,[1]CODES!$C442,[1]CODES!$D442))</f>
        <v>Others (specify)</v>
      </c>
      <c r="C80" s="54" t="str">
        <f t="shared" si="17"/>
        <v/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49" t="str">
        <f t="shared" si="18"/>
        <v/>
      </c>
      <c r="AA80" s="49" t="str">
        <f t="shared" si="19"/>
        <v/>
      </c>
      <c r="AB80" s="51"/>
      <c r="AC80" s="51"/>
      <c r="AD80" s="51"/>
      <c r="AE80" s="45" t="str">
        <f t="shared" si="20"/>
        <v>NO DATA</v>
      </c>
    </row>
    <row r="81" spans="1:31" ht="15.75" hidden="1" thickTop="1" thickBot="1" x14ac:dyDescent="0.25">
      <c r="A81" s="52" t="str">
        <f>[1]CODES!$A443</f>
        <v>0312499</v>
      </c>
      <c r="B81" s="53" t="str">
        <f>IF($AE$3=1,[1]CODES!$B443,IF($AE$3=2,[1]CODES!$C443,[1]CODES!$D443))</f>
        <v>All conference centers</v>
      </c>
      <c r="C81" s="54" t="str">
        <f t="shared" si="17"/>
        <v/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49" t="str">
        <f t="shared" si="18"/>
        <v/>
      </c>
      <c r="AA81" s="49" t="str">
        <f t="shared" si="19"/>
        <v/>
      </c>
      <c r="AB81" s="51"/>
      <c r="AC81" s="51"/>
      <c r="AD81" s="51"/>
      <c r="AE81" s="45" t="str">
        <f t="shared" si="20"/>
        <v>NO DATA</v>
      </c>
    </row>
    <row r="82" spans="1:31" s="69" customFormat="1" ht="31.5" thickTop="1" thickBot="1" x14ac:dyDescent="0.25">
      <c r="A82" s="38" t="str">
        <f>[1]CODES!$A444</f>
        <v>0313</v>
      </c>
      <c r="B82" s="39" t="str">
        <f>IF($AE$3=1,[1]CODES!$B444,IF($AE$3=2,[1]CODES!$C444,[1]CODES!$D444))</f>
        <v>OTHER COLLECTIVE ESTABLISHMENTS</v>
      </c>
      <c r="C82" s="40" t="str">
        <f t="shared" si="17"/>
        <v/>
      </c>
      <c r="D82" s="48">
        <f t="shared" ref="D82:Y82" si="22">SUM(D83,D91,D98)</f>
        <v>0</v>
      </c>
      <c r="E82" s="48">
        <f t="shared" si="22"/>
        <v>0</v>
      </c>
      <c r="F82" s="48">
        <f t="shared" si="22"/>
        <v>0</v>
      </c>
      <c r="G82" s="48">
        <f t="shared" si="22"/>
        <v>0</v>
      </c>
      <c r="H82" s="48">
        <f t="shared" si="22"/>
        <v>0</v>
      </c>
      <c r="I82" s="48">
        <f t="shared" si="22"/>
        <v>0</v>
      </c>
      <c r="J82" s="48">
        <f t="shared" si="22"/>
        <v>0</v>
      </c>
      <c r="K82" s="48">
        <f t="shared" si="22"/>
        <v>0</v>
      </c>
      <c r="L82" s="48">
        <f t="shared" si="22"/>
        <v>0</v>
      </c>
      <c r="M82" s="48">
        <f t="shared" si="22"/>
        <v>0</v>
      </c>
      <c r="N82" s="48">
        <f t="shared" si="22"/>
        <v>0</v>
      </c>
      <c r="O82" s="48">
        <f t="shared" si="22"/>
        <v>0</v>
      </c>
      <c r="P82" s="48">
        <f t="shared" si="22"/>
        <v>0</v>
      </c>
      <c r="Q82" s="48">
        <f t="shared" si="22"/>
        <v>0</v>
      </c>
      <c r="R82" s="48">
        <f t="shared" si="22"/>
        <v>0</v>
      </c>
      <c r="S82" s="48">
        <f t="shared" si="22"/>
        <v>0</v>
      </c>
      <c r="T82" s="48">
        <f t="shared" si="22"/>
        <v>0</v>
      </c>
      <c r="U82" s="48">
        <f t="shared" si="22"/>
        <v>0</v>
      </c>
      <c r="V82" s="48">
        <f t="shared" si="22"/>
        <v>4353</v>
      </c>
      <c r="W82" s="48">
        <f t="shared" si="22"/>
        <v>0</v>
      </c>
      <c r="X82" s="48">
        <f t="shared" si="22"/>
        <v>0</v>
      </c>
      <c r="Y82" s="48">
        <f t="shared" si="22"/>
        <v>0</v>
      </c>
      <c r="Z82" s="68" t="str">
        <f t="shared" si="18"/>
        <v/>
      </c>
      <c r="AA82" s="68" t="str">
        <f t="shared" si="19"/>
        <v/>
      </c>
      <c r="AB82" s="50"/>
      <c r="AC82" s="50"/>
      <c r="AD82" s="50"/>
      <c r="AE82" s="45" t="str">
        <f t="shared" si="20"/>
        <v>DATA</v>
      </c>
    </row>
    <row r="83" spans="1:31" s="69" customFormat="1" ht="16.5" hidden="1" thickTop="1" thickBot="1" x14ac:dyDescent="0.25">
      <c r="A83" s="38" t="str">
        <f>[1]CODES!$A445</f>
        <v>03131</v>
      </c>
      <c r="B83" s="39" t="str">
        <f>IF($AE$3=1,[1]CODES!$B445,IF($AE$3=2,[1]CODES!$C445,[1]CODES!$D445))</f>
        <v>HOLIDAY DWELLINGS</v>
      </c>
      <c r="C83" s="40" t="str">
        <f t="shared" si="17"/>
        <v/>
      </c>
      <c r="D83" s="48">
        <f t="shared" ref="D83:Y83" si="23">SUM(D84:D90)</f>
        <v>0</v>
      </c>
      <c r="E83" s="48">
        <f t="shared" si="23"/>
        <v>0</v>
      </c>
      <c r="F83" s="48">
        <f t="shared" si="23"/>
        <v>0</v>
      </c>
      <c r="G83" s="48">
        <f t="shared" si="23"/>
        <v>0</v>
      </c>
      <c r="H83" s="48">
        <f t="shared" si="23"/>
        <v>0</v>
      </c>
      <c r="I83" s="48">
        <f t="shared" si="23"/>
        <v>0</v>
      </c>
      <c r="J83" s="48">
        <f t="shared" si="23"/>
        <v>0</v>
      </c>
      <c r="K83" s="48">
        <f t="shared" si="23"/>
        <v>0</v>
      </c>
      <c r="L83" s="48">
        <f t="shared" si="23"/>
        <v>0</v>
      </c>
      <c r="M83" s="48">
        <f t="shared" si="23"/>
        <v>0</v>
      </c>
      <c r="N83" s="48">
        <f t="shared" si="23"/>
        <v>0</v>
      </c>
      <c r="O83" s="48">
        <f t="shared" si="23"/>
        <v>0</v>
      </c>
      <c r="P83" s="48">
        <f t="shared" si="23"/>
        <v>0</v>
      </c>
      <c r="Q83" s="48">
        <f t="shared" si="23"/>
        <v>0</v>
      </c>
      <c r="R83" s="48">
        <f t="shared" si="23"/>
        <v>0</v>
      </c>
      <c r="S83" s="48">
        <f t="shared" si="23"/>
        <v>0</v>
      </c>
      <c r="T83" s="48">
        <f t="shared" si="23"/>
        <v>0</v>
      </c>
      <c r="U83" s="48">
        <f t="shared" si="23"/>
        <v>0</v>
      </c>
      <c r="V83" s="48">
        <f t="shared" si="23"/>
        <v>0</v>
      </c>
      <c r="W83" s="48">
        <f t="shared" si="23"/>
        <v>0</v>
      </c>
      <c r="X83" s="48">
        <f t="shared" si="23"/>
        <v>0</v>
      </c>
      <c r="Y83" s="48">
        <f t="shared" si="23"/>
        <v>0</v>
      </c>
      <c r="Z83" s="68" t="str">
        <f t="shared" si="18"/>
        <v/>
      </c>
      <c r="AA83" s="68" t="str">
        <f t="shared" si="19"/>
        <v/>
      </c>
      <c r="AB83" s="50"/>
      <c r="AC83" s="50"/>
      <c r="AD83" s="50"/>
      <c r="AE83" s="45" t="str">
        <f t="shared" si="20"/>
        <v>NO DATA</v>
      </c>
    </row>
    <row r="84" spans="1:31" ht="15.75" hidden="1" thickTop="1" thickBot="1" x14ac:dyDescent="0.25">
      <c r="A84" s="52" t="str">
        <f>[1]CODES!$A446</f>
        <v>0313100</v>
      </c>
      <c r="B84" s="53" t="str">
        <f>IF($AE$3=1,[1]CODES!$B446,IF($AE$3=2,[1]CODES!$C446,[1]CODES!$D446))</f>
        <v>Bungalows</v>
      </c>
      <c r="C84" s="54" t="str">
        <f t="shared" si="17"/>
        <v/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49" t="str">
        <f t="shared" si="18"/>
        <v/>
      </c>
      <c r="AA84" s="49" t="str">
        <f t="shared" si="19"/>
        <v/>
      </c>
      <c r="AB84" s="51"/>
      <c r="AC84" s="51"/>
      <c r="AD84" s="51"/>
      <c r="AE84" s="45" t="str">
        <f t="shared" si="20"/>
        <v>NO DATA</v>
      </c>
    </row>
    <row r="85" spans="1:31" ht="15.75" hidden="1" thickTop="1" thickBot="1" x14ac:dyDescent="0.25">
      <c r="A85" s="52" t="str">
        <f>[1]CODES!$A447</f>
        <v>0313101</v>
      </c>
      <c r="B85" s="53" t="str">
        <f>IF($AE$3=1,[1]CODES!$B447,IF($AE$3=2,[1]CODES!$C447,[1]CODES!$D447))</f>
        <v>Holiday houses</v>
      </c>
      <c r="C85" s="54" t="str">
        <f t="shared" si="17"/>
        <v/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49" t="str">
        <f t="shared" si="18"/>
        <v/>
      </c>
      <c r="AA85" s="49" t="str">
        <f t="shared" si="19"/>
        <v/>
      </c>
      <c r="AB85" s="51"/>
      <c r="AC85" s="51"/>
      <c r="AD85" s="51"/>
      <c r="AE85" s="45" t="str">
        <f t="shared" si="20"/>
        <v>NO DATA</v>
      </c>
    </row>
    <row r="86" spans="1:31" ht="15.75" hidden="1" thickTop="1" thickBot="1" x14ac:dyDescent="0.25">
      <c r="A86" s="52" t="str">
        <f>[1]CODES!$A448</f>
        <v>0313102</v>
      </c>
      <c r="B86" s="53" t="str">
        <f>IF($AE$3=1,[1]CODES!$B448,IF($AE$3=2,[1]CODES!$C448,[1]CODES!$D448))</f>
        <v>Tourist hostels</v>
      </c>
      <c r="C86" s="54" t="str">
        <f t="shared" si="17"/>
        <v/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49" t="str">
        <f t="shared" si="18"/>
        <v/>
      </c>
      <c r="AA86" s="49" t="str">
        <f t="shared" si="19"/>
        <v/>
      </c>
      <c r="AB86" s="51"/>
      <c r="AC86" s="51"/>
      <c r="AD86" s="51"/>
      <c r="AE86" s="45" t="str">
        <f t="shared" si="20"/>
        <v>NO DATA</v>
      </c>
    </row>
    <row r="87" spans="1:31" ht="15.75" hidden="1" thickTop="1" thickBot="1" x14ac:dyDescent="0.25">
      <c r="A87" s="52" t="str">
        <f>[1]CODES!$A449</f>
        <v>0313103</v>
      </c>
      <c r="B87" s="53" t="str">
        <f>IF($AE$3=1,[1]CODES!$B449,IF($AE$3=2,[1]CODES!$C449,[1]CODES!$D449))</f>
        <v>Tourism apartments</v>
      </c>
      <c r="C87" s="54" t="str">
        <f t="shared" si="17"/>
        <v/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49" t="str">
        <f t="shared" si="18"/>
        <v/>
      </c>
      <c r="AA87" s="49" t="str">
        <f t="shared" si="19"/>
        <v/>
      </c>
      <c r="AB87" s="51"/>
      <c r="AC87" s="51"/>
      <c r="AD87" s="51"/>
      <c r="AE87" s="45" t="str">
        <f t="shared" si="20"/>
        <v>NO DATA</v>
      </c>
    </row>
    <row r="88" spans="1:31" ht="15.75" hidden="1" thickTop="1" thickBot="1" x14ac:dyDescent="0.25">
      <c r="A88" s="52" t="str">
        <f>[1]CODES!$A450</f>
        <v>0313104</v>
      </c>
      <c r="B88" s="53" t="str">
        <f>IF($AE$3=1,[1]CODES!$B450,IF($AE$3=2,[1]CODES!$C450,[1]CODES!$D450))</f>
        <v>Rural dwellings</v>
      </c>
      <c r="C88" s="54" t="str">
        <f t="shared" si="17"/>
        <v/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49" t="str">
        <f t="shared" si="18"/>
        <v/>
      </c>
      <c r="AA88" s="49" t="str">
        <f t="shared" si="19"/>
        <v/>
      </c>
      <c r="AB88" s="51"/>
      <c r="AC88" s="51"/>
      <c r="AD88" s="51"/>
      <c r="AE88" s="45" t="str">
        <f t="shared" si="20"/>
        <v>NO DATA</v>
      </c>
    </row>
    <row r="89" spans="1:31" ht="15.75" hidden="1" thickTop="1" thickBot="1" x14ac:dyDescent="0.25">
      <c r="A89" s="52" t="str">
        <f>[1]CODES!$A451</f>
        <v>0313198</v>
      </c>
      <c r="B89" s="53" t="str">
        <f>IF($AE$3=1,[1]CODES!$B451,IF($AE$3=2,[1]CODES!$C451,[1]CODES!$D451))</f>
        <v>Others (specify)</v>
      </c>
      <c r="C89" s="54" t="str">
        <f t="shared" si="17"/>
        <v/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49" t="str">
        <f t="shared" si="18"/>
        <v/>
      </c>
      <c r="AA89" s="49" t="str">
        <f t="shared" si="19"/>
        <v/>
      </c>
      <c r="AB89" s="51"/>
      <c r="AC89" s="51"/>
      <c r="AD89" s="51"/>
      <c r="AE89" s="45" t="str">
        <f t="shared" si="20"/>
        <v>NO DATA</v>
      </c>
    </row>
    <row r="90" spans="1:31" ht="15.75" hidden="1" thickTop="1" thickBot="1" x14ac:dyDescent="0.25">
      <c r="A90" s="52" t="str">
        <f>[1]CODES!$A452</f>
        <v>0313199</v>
      </c>
      <c r="B90" s="53" t="str">
        <f>IF($AE$3=1,[1]CODES!$B452,IF($AE$3=2,[1]CODES!$C452,[1]CODES!$D452))</f>
        <v>All holiday dwellings</v>
      </c>
      <c r="C90" s="54" t="str">
        <f t="shared" si="17"/>
        <v/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49" t="str">
        <f t="shared" si="18"/>
        <v/>
      </c>
      <c r="AA90" s="49" t="str">
        <f t="shared" si="19"/>
        <v/>
      </c>
      <c r="AB90" s="51"/>
      <c r="AC90" s="51"/>
      <c r="AD90" s="51"/>
      <c r="AE90" s="45" t="str">
        <f t="shared" si="20"/>
        <v>NO DATA</v>
      </c>
    </row>
    <row r="91" spans="1:31" s="69" customFormat="1" ht="16.5" thickTop="1" thickBot="1" x14ac:dyDescent="0.25">
      <c r="A91" s="38" t="str">
        <f>[1]CODES!$A453</f>
        <v>03132</v>
      </c>
      <c r="B91" s="39" t="str">
        <f>IF($AE$3=1,[1]CODES!$B453,IF($AE$3=2,[1]CODES!$C453,[1]CODES!$D453))</f>
        <v>TOURIST CAMPSITES</v>
      </c>
      <c r="C91" s="40" t="str">
        <f t="shared" si="17"/>
        <v/>
      </c>
      <c r="D91" s="48">
        <f t="shared" ref="D91:Y91" si="24">SUM(D92:D97)</f>
        <v>0</v>
      </c>
      <c r="E91" s="48">
        <f t="shared" si="24"/>
        <v>0</v>
      </c>
      <c r="F91" s="48">
        <f t="shared" si="24"/>
        <v>0</v>
      </c>
      <c r="G91" s="48">
        <f t="shared" si="24"/>
        <v>0</v>
      </c>
      <c r="H91" s="48">
        <f t="shared" si="24"/>
        <v>0</v>
      </c>
      <c r="I91" s="48">
        <f t="shared" si="24"/>
        <v>0</v>
      </c>
      <c r="J91" s="48">
        <f t="shared" si="24"/>
        <v>0</v>
      </c>
      <c r="K91" s="48">
        <f t="shared" si="24"/>
        <v>0</v>
      </c>
      <c r="L91" s="48">
        <f t="shared" si="24"/>
        <v>0</v>
      </c>
      <c r="M91" s="48">
        <f t="shared" si="24"/>
        <v>0</v>
      </c>
      <c r="N91" s="48">
        <f t="shared" si="24"/>
        <v>0</v>
      </c>
      <c r="O91" s="48">
        <f t="shared" si="24"/>
        <v>0</v>
      </c>
      <c r="P91" s="48">
        <f t="shared" si="24"/>
        <v>0</v>
      </c>
      <c r="Q91" s="48">
        <f t="shared" si="24"/>
        <v>0</v>
      </c>
      <c r="R91" s="48">
        <f t="shared" si="24"/>
        <v>0</v>
      </c>
      <c r="S91" s="48">
        <f t="shared" si="24"/>
        <v>0</v>
      </c>
      <c r="T91" s="48">
        <f t="shared" si="24"/>
        <v>0</v>
      </c>
      <c r="U91" s="48">
        <f t="shared" si="24"/>
        <v>0</v>
      </c>
      <c r="V91" s="48">
        <f t="shared" si="24"/>
        <v>810</v>
      </c>
      <c r="W91" s="48">
        <f t="shared" si="24"/>
        <v>0</v>
      </c>
      <c r="X91" s="48">
        <f t="shared" si="24"/>
        <v>0</v>
      </c>
      <c r="Y91" s="48">
        <f t="shared" si="24"/>
        <v>0</v>
      </c>
      <c r="Z91" s="68" t="str">
        <f t="shared" si="18"/>
        <v/>
      </c>
      <c r="AA91" s="68" t="str">
        <f t="shared" si="19"/>
        <v/>
      </c>
      <c r="AB91" s="50"/>
      <c r="AC91" s="50"/>
      <c r="AD91" s="50"/>
      <c r="AE91" s="45" t="str">
        <f t="shared" si="20"/>
        <v>DATA</v>
      </c>
    </row>
    <row r="92" spans="1:31" ht="15.75" hidden="1" thickTop="1" thickBot="1" x14ac:dyDescent="0.25">
      <c r="A92" s="52" t="str">
        <f>[1]CODES!$A454</f>
        <v>0313200</v>
      </c>
      <c r="B92" s="53" t="str">
        <f>IF($AE$3=1,[1]CODES!$B454,IF($AE$3=2,[1]CODES!$C454,[1]CODES!$D454))</f>
        <v>Camping sites</v>
      </c>
      <c r="C92" s="54" t="str">
        <f t="shared" si="17"/>
        <v/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49" t="str">
        <f t="shared" si="18"/>
        <v/>
      </c>
      <c r="AA92" s="49" t="str">
        <f t="shared" si="19"/>
        <v/>
      </c>
      <c r="AB92" s="51"/>
      <c r="AC92" s="51"/>
      <c r="AD92" s="51"/>
      <c r="AE92" s="45" t="str">
        <f t="shared" si="20"/>
        <v>NO DATA</v>
      </c>
    </row>
    <row r="93" spans="1:31" ht="15.75" hidden="1" thickTop="1" thickBot="1" x14ac:dyDescent="0.25">
      <c r="A93" s="52" t="str">
        <f>[1]CODES!$A455</f>
        <v>0313201</v>
      </c>
      <c r="B93" s="53" t="str">
        <f>IF($AE$3=1,[1]CODES!$B455,IF($AE$3=2,[1]CODES!$C455,[1]CODES!$D455))</f>
        <v>Caravanning sites</v>
      </c>
      <c r="C93" s="54" t="str">
        <f t="shared" si="17"/>
        <v/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49" t="str">
        <f t="shared" si="18"/>
        <v/>
      </c>
      <c r="AA93" s="49" t="str">
        <f t="shared" si="19"/>
        <v/>
      </c>
      <c r="AB93" s="51"/>
      <c r="AC93" s="51"/>
      <c r="AD93" s="51"/>
      <c r="AE93" s="45" t="str">
        <f t="shared" si="20"/>
        <v>NO DATA</v>
      </c>
    </row>
    <row r="94" spans="1:31" ht="15.75" thickTop="1" thickBot="1" x14ac:dyDescent="0.25">
      <c r="A94" s="52" t="str">
        <f>[1]CODES!$A456</f>
        <v>0313202</v>
      </c>
      <c r="B94" s="53" t="str">
        <f>IF($AE$3=1,[1]CODES!$B456,IF($AE$3=2,[1]CODES!$C456,[1]CODES!$D456))</f>
        <v>Camping/caravanning sites</v>
      </c>
      <c r="C94" s="54" t="str">
        <f t="shared" si="17"/>
        <v/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>
        <v>810</v>
      </c>
      <c r="W94" s="55"/>
      <c r="X94" s="55"/>
      <c r="Y94" s="55"/>
      <c r="Z94" s="49" t="str">
        <f t="shared" si="18"/>
        <v/>
      </c>
      <c r="AA94" s="49" t="str">
        <f t="shared" si="19"/>
        <v/>
      </c>
      <c r="AB94" s="51"/>
      <c r="AC94" s="51"/>
      <c r="AD94" s="51"/>
      <c r="AE94" s="45" t="str">
        <f t="shared" si="20"/>
        <v>DATA</v>
      </c>
    </row>
    <row r="95" spans="1:31" ht="15.75" hidden="1" thickTop="1" thickBot="1" x14ac:dyDescent="0.25">
      <c r="A95" s="52" t="str">
        <f>[1]CODES!$A457</f>
        <v>0313203</v>
      </c>
      <c r="B95" s="53" t="str">
        <f>IF($AE$3=1,[1]CODES!$B457,IF($AE$3=2,[1]CODES!$C457,[1]CODES!$D457))</f>
        <v>Boating harbors</v>
      </c>
      <c r="C95" s="54" t="str">
        <f t="shared" si="17"/>
        <v/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49" t="str">
        <f t="shared" si="18"/>
        <v/>
      </c>
      <c r="AA95" s="49" t="str">
        <f t="shared" si="19"/>
        <v/>
      </c>
      <c r="AB95" s="51"/>
      <c r="AC95" s="51"/>
      <c r="AD95" s="51"/>
      <c r="AE95" s="45" t="str">
        <f t="shared" si="20"/>
        <v>NO DATA</v>
      </c>
    </row>
    <row r="96" spans="1:31" ht="15.75" hidden="1" thickTop="1" thickBot="1" x14ac:dyDescent="0.25">
      <c r="A96" s="52" t="str">
        <f>[1]CODES!$A458</f>
        <v>0313298</v>
      </c>
      <c r="B96" s="53" t="str">
        <f>IF($AE$3=1,[1]CODES!$B458,IF($AE$3=2,[1]CODES!$C458,[1]CODES!$D458))</f>
        <v>Others (specify)</v>
      </c>
      <c r="C96" s="54" t="str">
        <f t="shared" si="17"/>
        <v/>
      </c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49" t="str">
        <f t="shared" si="18"/>
        <v/>
      </c>
      <c r="AA96" s="49" t="str">
        <f t="shared" si="19"/>
        <v/>
      </c>
      <c r="AB96" s="51"/>
      <c r="AC96" s="51"/>
      <c r="AD96" s="51"/>
      <c r="AE96" s="45" t="str">
        <f t="shared" si="20"/>
        <v>NO DATA</v>
      </c>
    </row>
    <row r="97" spans="1:31" ht="15.75" hidden="1" thickTop="1" thickBot="1" x14ac:dyDescent="0.25">
      <c r="A97" s="52" t="str">
        <f>[1]CODES!$A459</f>
        <v>0313299</v>
      </c>
      <c r="B97" s="53" t="str">
        <f>IF($AE$3=1,[1]CODES!$B459,IF($AE$3=2,[1]CODES!$C459,[1]CODES!$D459))</f>
        <v>All tourist campsites</v>
      </c>
      <c r="C97" s="54" t="str">
        <f t="shared" si="17"/>
        <v/>
      </c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49" t="str">
        <f t="shared" si="18"/>
        <v/>
      </c>
      <c r="AA97" s="49" t="str">
        <f t="shared" si="19"/>
        <v/>
      </c>
      <c r="AB97" s="51"/>
      <c r="AC97" s="51"/>
      <c r="AD97" s="51"/>
      <c r="AE97" s="45" t="str">
        <f t="shared" si="20"/>
        <v>NO DATA</v>
      </c>
    </row>
    <row r="98" spans="1:31" s="69" customFormat="1" ht="31.5" thickTop="1" thickBot="1" x14ac:dyDescent="0.25">
      <c r="A98" s="38" t="str">
        <f>[1]CODES!$A460</f>
        <v>03133</v>
      </c>
      <c r="B98" s="39" t="str">
        <f>IF($AE$3=1,[1]CODES!$B460,IF($AE$3=2,[1]CODES!$C460,[1]CODES!$D460))</f>
        <v>OTHER COLLECTIVE ESTABLISHMENTS</v>
      </c>
      <c r="C98" s="40" t="str">
        <f t="shared" si="17"/>
        <v/>
      </c>
      <c r="D98" s="48">
        <f t="shared" ref="D98:Y98" si="25">SUM(D99:D107)</f>
        <v>0</v>
      </c>
      <c r="E98" s="48">
        <f t="shared" si="25"/>
        <v>0</v>
      </c>
      <c r="F98" s="48">
        <f t="shared" si="25"/>
        <v>0</v>
      </c>
      <c r="G98" s="48">
        <f t="shared" si="25"/>
        <v>0</v>
      </c>
      <c r="H98" s="48">
        <f t="shared" si="25"/>
        <v>0</v>
      </c>
      <c r="I98" s="48">
        <f t="shared" si="25"/>
        <v>0</v>
      </c>
      <c r="J98" s="48">
        <f t="shared" si="25"/>
        <v>0</v>
      </c>
      <c r="K98" s="48">
        <f t="shared" si="25"/>
        <v>0</v>
      </c>
      <c r="L98" s="48">
        <f t="shared" si="25"/>
        <v>0</v>
      </c>
      <c r="M98" s="48">
        <f t="shared" si="25"/>
        <v>0</v>
      </c>
      <c r="N98" s="48">
        <f t="shared" si="25"/>
        <v>0</v>
      </c>
      <c r="O98" s="48">
        <f t="shared" si="25"/>
        <v>0</v>
      </c>
      <c r="P98" s="48">
        <f t="shared" si="25"/>
        <v>0</v>
      </c>
      <c r="Q98" s="48">
        <f t="shared" si="25"/>
        <v>0</v>
      </c>
      <c r="R98" s="48">
        <f t="shared" si="25"/>
        <v>0</v>
      </c>
      <c r="S98" s="48">
        <f t="shared" si="25"/>
        <v>0</v>
      </c>
      <c r="T98" s="48">
        <f t="shared" si="25"/>
        <v>0</v>
      </c>
      <c r="U98" s="48">
        <f t="shared" si="25"/>
        <v>0</v>
      </c>
      <c r="V98" s="48">
        <f t="shared" si="25"/>
        <v>3543</v>
      </c>
      <c r="W98" s="48">
        <f t="shared" si="25"/>
        <v>0</v>
      </c>
      <c r="X98" s="48">
        <f t="shared" si="25"/>
        <v>0</v>
      </c>
      <c r="Y98" s="48">
        <f t="shared" si="25"/>
        <v>0</v>
      </c>
      <c r="Z98" s="68" t="str">
        <f t="shared" si="18"/>
        <v/>
      </c>
      <c r="AA98" s="68" t="str">
        <f t="shared" si="19"/>
        <v/>
      </c>
      <c r="AB98" s="50"/>
      <c r="AC98" s="50"/>
      <c r="AD98" s="50"/>
      <c r="AE98" s="45" t="str">
        <f t="shared" si="20"/>
        <v>DATA</v>
      </c>
    </row>
    <row r="99" spans="1:31" ht="15.75" hidden="1" thickTop="1" thickBot="1" x14ac:dyDescent="0.25">
      <c r="A99" s="52" t="str">
        <f>[1]CODES!$A461</f>
        <v>0313300</v>
      </c>
      <c r="B99" s="53" t="str">
        <f>IF($AE$3=1,[1]CODES!$B461,IF($AE$3=2,[1]CODES!$C461,[1]CODES!$D461))</f>
        <v>Youth hostels</v>
      </c>
      <c r="C99" s="54" t="str">
        <f t="shared" si="17"/>
        <v/>
      </c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49" t="str">
        <f t="shared" si="18"/>
        <v/>
      </c>
      <c r="AA99" s="49" t="str">
        <f t="shared" si="19"/>
        <v/>
      </c>
      <c r="AB99" s="51"/>
      <c r="AC99" s="51"/>
      <c r="AD99" s="51"/>
      <c r="AE99" s="45" t="str">
        <f t="shared" si="20"/>
        <v>NO DATA</v>
      </c>
    </row>
    <row r="100" spans="1:31" ht="15.75" hidden="1" thickTop="1" thickBot="1" x14ac:dyDescent="0.25">
      <c r="A100" s="52" t="str">
        <f>[1]CODES!$A462</f>
        <v>0313301</v>
      </c>
      <c r="B100" s="53" t="str">
        <f>IF($AE$3=1,[1]CODES!$B462,IF($AE$3=2,[1]CODES!$C462,[1]CODES!$D462))</f>
        <v>Tourist dormitories</v>
      </c>
      <c r="C100" s="54" t="str">
        <f t="shared" si="17"/>
        <v/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49" t="str">
        <f t="shared" si="18"/>
        <v/>
      </c>
      <c r="AA100" s="49" t="str">
        <f t="shared" si="19"/>
        <v/>
      </c>
      <c r="AB100" s="51"/>
      <c r="AC100" s="51"/>
      <c r="AD100" s="51"/>
      <c r="AE100" s="45" t="str">
        <f t="shared" si="20"/>
        <v>NO DATA</v>
      </c>
    </row>
    <row r="101" spans="1:31" ht="15.75" hidden="1" thickTop="1" thickBot="1" x14ac:dyDescent="0.25">
      <c r="A101" s="52" t="str">
        <f>[1]CODES!$A463</f>
        <v>0313302</v>
      </c>
      <c r="B101" s="53" t="str">
        <f>IF($AE$3=1,[1]CODES!$B463,IF($AE$3=2,[1]CODES!$C463,[1]CODES!$D463))</f>
        <v>Group accommodation</v>
      </c>
      <c r="C101" s="54" t="str">
        <f t="shared" si="17"/>
        <v/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49" t="str">
        <f t="shared" si="18"/>
        <v/>
      </c>
      <c r="AA101" s="49" t="str">
        <f t="shared" si="19"/>
        <v/>
      </c>
      <c r="AB101" s="51"/>
      <c r="AC101" s="51"/>
      <c r="AD101" s="51"/>
      <c r="AE101" s="45" t="str">
        <f t="shared" si="20"/>
        <v>NO DATA</v>
      </c>
    </row>
    <row r="102" spans="1:31" ht="15.75" hidden="1" thickTop="1" thickBot="1" x14ac:dyDescent="0.25">
      <c r="A102" s="52" t="str">
        <f>[1]CODES!$A464</f>
        <v>0313303</v>
      </c>
      <c r="B102" s="53" t="str">
        <f>IF($AE$3=1,[1]CODES!$B464,IF($AE$3=2,[1]CODES!$C464,[1]CODES!$D464))</f>
        <v>Holiday homes for the elderly</v>
      </c>
      <c r="C102" s="54" t="str">
        <f t="shared" si="17"/>
        <v/>
      </c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49" t="str">
        <f t="shared" si="18"/>
        <v/>
      </c>
      <c r="AA102" s="49" t="str">
        <f t="shared" si="19"/>
        <v/>
      </c>
      <c r="AB102" s="51"/>
      <c r="AC102" s="51"/>
      <c r="AD102" s="51"/>
      <c r="AE102" s="45" t="str">
        <f t="shared" si="20"/>
        <v>NO DATA</v>
      </c>
    </row>
    <row r="103" spans="1:31" ht="30" hidden="1" thickTop="1" thickBot="1" x14ac:dyDescent="0.25">
      <c r="A103" s="52" t="str">
        <f>[1]CODES!$A465</f>
        <v>0313304</v>
      </c>
      <c r="B103" s="53" t="str">
        <f>IF($AE$3=1,[1]CODES!$B465,IF($AE$3=2,[1]CODES!$C465,[1]CODES!$D465))</f>
        <v>Holiday accommodation employees/workers</v>
      </c>
      <c r="C103" s="54" t="str">
        <f t="shared" si="17"/>
        <v/>
      </c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49" t="str">
        <f t="shared" si="18"/>
        <v/>
      </c>
      <c r="AA103" s="49" t="str">
        <f t="shared" si="19"/>
        <v/>
      </c>
      <c r="AB103" s="51"/>
      <c r="AC103" s="51"/>
      <c r="AD103" s="51"/>
      <c r="AE103" s="45" t="str">
        <f t="shared" si="20"/>
        <v>NO DATA</v>
      </c>
    </row>
    <row r="104" spans="1:31" ht="15.75" hidden="1" thickTop="1" thickBot="1" x14ac:dyDescent="0.25">
      <c r="A104" s="52" t="str">
        <f>[1]CODES!$A466</f>
        <v>0313305</v>
      </c>
      <c r="B104" s="53" t="str">
        <f>IF($AE$3=1,[1]CODES!$B466,IF($AE$3=2,[1]CODES!$C466,[1]CODES!$D466))</f>
        <v>Halls/school dormitories</v>
      </c>
      <c r="C104" s="54" t="str">
        <f t="shared" si="17"/>
        <v/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49" t="str">
        <f t="shared" ref="Z104:Z123" si="26">IF(N(Y104)=0,"",Y104/Y$8*100)</f>
        <v/>
      </c>
      <c r="AA104" s="49" t="str">
        <f t="shared" ref="AA104:AA123" si="27">IF(OR(N(Y104)=0,N(X104)=0),"",Y104/X104*100-100)</f>
        <v/>
      </c>
      <c r="AB104" s="51"/>
      <c r="AC104" s="51"/>
      <c r="AD104" s="51"/>
      <c r="AE104" s="45" t="str">
        <f t="shared" ref="AE104:AE123" si="28">IF(MAX(U104:Y104)&gt;0,IF(AE$3=1,$B$3,IF(AE$3=2,$C$3,$D$3)),IF(AE$3=1,$E$3,IF(AE$3=2,$F$3,$G$3)))</f>
        <v>NO DATA</v>
      </c>
    </row>
    <row r="105" spans="1:31" ht="15.75" hidden="1" thickTop="1" thickBot="1" x14ac:dyDescent="0.25">
      <c r="A105" s="52" t="str">
        <f>[1]CODES!$A467</f>
        <v>0313306</v>
      </c>
      <c r="B105" s="53" t="str">
        <f>IF($AE$3=1,[1]CODES!$B467,IF($AE$3=2,[1]CODES!$C467,[1]CODES!$D467))</f>
        <v>Recreation centres</v>
      </c>
      <c r="C105" s="54" t="str">
        <f t="shared" si="17"/>
        <v/>
      </c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49" t="str">
        <f t="shared" si="26"/>
        <v/>
      </c>
      <c r="AA105" s="49" t="str">
        <f t="shared" si="27"/>
        <v/>
      </c>
      <c r="AB105" s="51"/>
      <c r="AC105" s="51"/>
      <c r="AD105" s="51"/>
      <c r="AE105" s="45" t="str">
        <f t="shared" si="28"/>
        <v>NO DATA</v>
      </c>
    </row>
    <row r="106" spans="1:31" ht="15.75" thickTop="1" thickBot="1" x14ac:dyDescent="0.25">
      <c r="A106" s="52" t="str">
        <f>[1]CODES!$A468</f>
        <v>0313398</v>
      </c>
      <c r="B106" s="53" t="str">
        <f>IF($AE$3=1,[1]CODES!$B468,IF($AE$3=2,[1]CODES!$C468,[1]CODES!$D468))</f>
        <v>Others (specify)</v>
      </c>
      <c r="C106" s="54" t="str">
        <f t="shared" si="17"/>
        <v/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>
        <v>3543</v>
      </c>
      <c r="W106" s="55"/>
      <c r="X106" s="55"/>
      <c r="Y106" s="55"/>
      <c r="Z106" s="49" t="str">
        <f t="shared" si="26"/>
        <v/>
      </c>
      <c r="AA106" s="49" t="str">
        <f t="shared" si="27"/>
        <v/>
      </c>
      <c r="AB106" s="51"/>
      <c r="AC106" s="51"/>
      <c r="AD106" s="51"/>
      <c r="AE106" s="45" t="str">
        <f t="shared" si="28"/>
        <v>DATA</v>
      </c>
    </row>
    <row r="107" spans="1:31" ht="15.75" hidden="1" thickTop="1" thickBot="1" x14ac:dyDescent="0.25">
      <c r="A107" s="52" t="str">
        <f>[1]CODES!$A469</f>
        <v>0313399</v>
      </c>
      <c r="B107" s="53" t="str">
        <f>IF($AE$3=1,[1]CODES!$B469,IF($AE$3=2,[1]CODES!$C469,[1]CODES!$D469))</f>
        <v>All other collective establishments</v>
      </c>
      <c r="C107" s="54" t="str">
        <f t="shared" si="17"/>
        <v/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49" t="str">
        <f t="shared" si="26"/>
        <v/>
      </c>
      <c r="AA107" s="49" t="str">
        <f t="shared" si="27"/>
        <v/>
      </c>
      <c r="AB107" s="51"/>
      <c r="AC107" s="51"/>
      <c r="AD107" s="51"/>
      <c r="AE107" s="45" t="str">
        <f t="shared" si="28"/>
        <v>NO DATA</v>
      </c>
    </row>
    <row r="108" spans="1:31" s="69" customFormat="1" ht="31.5" thickTop="1" thickBot="1" x14ac:dyDescent="0.25">
      <c r="A108" s="38" t="str">
        <f>[1]CODES!$A470</f>
        <v>032</v>
      </c>
      <c r="B108" s="39" t="str">
        <f>IF($AE$3=1,[1]CODES!$B470,IF($AE$3=2,[1]CODES!$C470,[1]CODES!$D470))</f>
        <v>TOTAL PRIVATE TOURISM ACCOMMODATION</v>
      </c>
      <c r="C108" s="40" t="str">
        <f t="shared" si="17"/>
        <v/>
      </c>
      <c r="D108" s="48">
        <f t="shared" ref="D108:Y108" si="29">SUM(D109)</f>
        <v>0</v>
      </c>
      <c r="E108" s="48">
        <f t="shared" si="29"/>
        <v>0</v>
      </c>
      <c r="F108" s="48">
        <f t="shared" si="29"/>
        <v>0</v>
      </c>
      <c r="G108" s="48">
        <f t="shared" si="29"/>
        <v>0</v>
      </c>
      <c r="H108" s="48">
        <f t="shared" si="29"/>
        <v>0</v>
      </c>
      <c r="I108" s="48">
        <f t="shared" si="29"/>
        <v>0</v>
      </c>
      <c r="J108" s="48">
        <f t="shared" si="29"/>
        <v>0</v>
      </c>
      <c r="K108" s="48">
        <f t="shared" si="29"/>
        <v>0</v>
      </c>
      <c r="L108" s="48">
        <f t="shared" si="29"/>
        <v>0</v>
      </c>
      <c r="M108" s="48">
        <f t="shared" si="29"/>
        <v>0</v>
      </c>
      <c r="N108" s="48">
        <f t="shared" si="29"/>
        <v>0</v>
      </c>
      <c r="O108" s="48">
        <f t="shared" si="29"/>
        <v>0</v>
      </c>
      <c r="P108" s="48">
        <f t="shared" si="29"/>
        <v>0</v>
      </c>
      <c r="Q108" s="48">
        <f t="shared" si="29"/>
        <v>0</v>
      </c>
      <c r="R108" s="48">
        <f t="shared" si="29"/>
        <v>0</v>
      </c>
      <c r="S108" s="48">
        <f t="shared" si="29"/>
        <v>0</v>
      </c>
      <c r="T108" s="48">
        <f t="shared" si="29"/>
        <v>0</v>
      </c>
      <c r="U108" s="48">
        <f t="shared" si="29"/>
        <v>0</v>
      </c>
      <c r="V108" s="48">
        <f t="shared" si="29"/>
        <v>1590</v>
      </c>
      <c r="W108" s="48">
        <f t="shared" si="29"/>
        <v>0</v>
      </c>
      <c r="X108" s="48">
        <f t="shared" si="29"/>
        <v>0</v>
      </c>
      <c r="Y108" s="48">
        <f t="shared" si="29"/>
        <v>0</v>
      </c>
      <c r="Z108" s="68" t="str">
        <f t="shared" si="26"/>
        <v/>
      </c>
      <c r="AA108" s="68" t="str">
        <f t="shared" si="27"/>
        <v/>
      </c>
      <c r="AB108" s="50"/>
      <c r="AC108" s="50"/>
      <c r="AD108" s="50"/>
      <c r="AE108" s="45" t="str">
        <f t="shared" si="28"/>
        <v>DATA</v>
      </c>
    </row>
    <row r="109" spans="1:31" s="69" customFormat="1" ht="31.5" thickTop="1" thickBot="1" x14ac:dyDescent="0.25">
      <c r="A109" s="38" t="str">
        <f>[1]CODES!$A471</f>
        <v>0321</v>
      </c>
      <c r="B109" s="39" t="str">
        <f>IF($AE$3=1,[1]CODES!$B471,IF($AE$3=2,[1]CODES!$C471,[1]CODES!$D471))</f>
        <v>PRIVATE TOURISM ACCOMMODATION</v>
      </c>
      <c r="C109" s="40" t="str">
        <f t="shared" si="17"/>
        <v/>
      </c>
      <c r="D109" s="48">
        <f t="shared" ref="D109:Y109" si="30">SUM(D110,D115,D117,D119,D121)</f>
        <v>0</v>
      </c>
      <c r="E109" s="48">
        <f t="shared" si="30"/>
        <v>0</v>
      </c>
      <c r="F109" s="48">
        <f t="shared" si="30"/>
        <v>0</v>
      </c>
      <c r="G109" s="48">
        <f t="shared" si="30"/>
        <v>0</v>
      </c>
      <c r="H109" s="48">
        <f t="shared" si="30"/>
        <v>0</v>
      </c>
      <c r="I109" s="48">
        <f t="shared" si="30"/>
        <v>0</v>
      </c>
      <c r="J109" s="48">
        <f t="shared" si="30"/>
        <v>0</v>
      </c>
      <c r="K109" s="48">
        <f t="shared" si="30"/>
        <v>0</v>
      </c>
      <c r="L109" s="48">
        <f t="shared" si="30"/>
        <v>0</v>
      </c>
      <c r="M109" s="48">
        <f t="shared" si="30"/>
        <v>0</v>
      </c>
      <c r="N109" s="48">
        <f t="shared" si="30"/>
        <v>0</v>
      </c>
      <c r="O109" s="48">
        <f t="shared" si="30"/>
        <v>0</v>
      </c>
      <c r="P109" s="48">
        <f t="shared" si="30"/>
        <v>0</v>
      </c>
      <c r="Q109" s="48">
        <f t="shared" si="30"/>
        <v>0</v>
      </c>
      <c r="R109" s="48">
        <f t="shared" si="30"/>
        <v>0</v>
      </c>
      <c r="S109" s="48">
        <f t="shared" si="30"/>
        <v>0</v>
      </c>
      <c r="T109" s="48">
        <f t="shared" si="30"/>
        <v>0</v>
      </c>
      <c r="U109" s="48">
        <f t="shared" si="30"/>
        <v>0</v>
      </c>
      <c r="V109" s="48">
        <f t="shared" si="30"/>
        <v>1590</v>
      </c>
      <c r="W109" s="48">
        <f t="shared" si="30"/>
        <v>0</v>
      </c>
      <c r="X109" s="48">
        <f t="shared" si="30"/>
        <v>0</v>
      </c>
      <c r="Y109" s="48">
        <f t="shared" si="30"/>
        <v>0</v>
      </c>
      <c r="Z109" s="68" t="str">
        <f t="shared" si="26"/>
        <v/>
      </c>
      <c r="AA109" s="68" t="str">
        <f t="shared" si="27"/>
        <v/>
      </c>
      <c r="AB109" s="50"/>
      <c r="AC109" s="50"/>
      <c r="AD109" s="50"/>
      <c r="AE109" s="45" t="str">
        <f t="shared" si="28"/>
        <v>DATA</v>
      </c>
    </row>
    <row r="110" spans="1:31" s="69" customFormat="1" ht="16.5" hidden="1" thickTop="1" thickBot="1" x14ac:dyDescent="0.25">
      <c r="A110" s="38" t="str">
        <f>[1]CODES!$A472</f>
        <v>03211</v>
      </c>
      <c r="B110" s="39" t="str">
        <f>IF($AE$3=1,[1]CODES!$B472,IF($AE$3=2,[1]CODES!$C472,[1]CODES!$D472))</f>
        <v>OWNED DWELLINGS</v>
      </c>
      <c r="C110" s="40" t="str">
        <f t="shared" si="17"/>
        <v/>
      </c>
      <c r="D110" s="48">
        <f t="shared" ref="D110:Y110" si="31">SUM(D111:D114)</f>
        <v>0</v>
      </c>
      <c r="E110" s="48">
        <f t="shared" si="31"/>
        <v>0</v>
      </c>
      <c r="F110" s="48">
        <f t="shared" si="31"/>
        <v>0</v>
      </c>
      <c r="G110" s="48">
        <f t="shared" si="31"/>
        <v>0</v>
      </c>
      <c r="H110" s="48">
        <f t="shared" si="31"/>
        <v>0</v>
      </c>
      <c r="I110" s="48">
        <f t="shared" si="31"/>
        <v>0</v>
      </c>
      <c r="J110" s="48">
        <f t="shared" si="31"/>
        <v>0</v>
      </c>
      <c r="K110" s="48">
        <f t="shared" si="31"/>
        <v>0</v>
      </c>
      <c r="L110" s="48">
        <f t="shared" si="31"/>
        <v>0</v>
      </c>
      <c r="M110" s="48">
        <f t="shared" si="31"/>
        <v>0</v>
      </c>
      <c r="N110" s="48">
        <f t="shared" si="31"/>
        <v>0</v>
      </c>
      <c r="O110" s="48">
        <f t="shared" si="31"/>
        <v>0</v>
      </c>
      <c r="P110" s="48">
        <f t="shared" si="31"/>
        <v>0</v>
      </c>
      <c r="Q110" s="48">
        <f t="shared" si="31"/>
        <v>0</v>
      </c>
      <c r="R110" s="48">
        <f t="shared" si="31"/>
        <v>0</v>
      </c>
      <c r="S110" s="48">
        <f t="shared" si="31"/>
        <v>0</v>
      </c>
      <c r="T110" s="48">
        <f t="shared" si="31"/>
        <v>0</v>
      </c>
      <c r="U110" s="48">
        <f t="shared" si="31"/>
        <v>0</v>
      </c>
      <c r="V110" s="48">
        <f t="shared" si="31"/>
        <v>0</v>
      </c>
      <c r="W110" s="48">
        <f t="shared" si="31"/>
        <v>0</v>
      </c>
      <c r="X110" s="48">
        <f t="shared" si="31"/>
        <v>0</v>
      </c>
      <c r="Y110" s="48">
        <f t="shared" si="31"/>
        <v>0</v>
      </c>
      <c r="Z110" s="68" t="str">
        <f t="shared" si="26"/>
        <v/>
      </c>
      <c r="AA110" s="68" t="str">
        <f t="shared" si="27"/>
        <v/>
      </c>
      <c r="AB110" s="50"/>
      <c r="AC110" s="50"/>
      <c r="AD110" s="50"/>
      <c r="AE110" s="45" t="str">
        <f t="shared" si="28"/>
        <v>NO DATA</v>
      </c>
    </row>
    <row r="111" spans="1:31" ht="15.75" hidden="1" thickTop="1" thickBot="1" x14ac:dyDescent="0.25">
      <c r="A111" s="52" t="str">
        <f>[1]CODES!$A473</f>
        <v>0321100</v>
      </c>
      <c r="B111" s="53" t="str">
        <f>IF($AE$3=1,[1]CODES!$B473,IF($AE$3=2,[1]CODES!$C473,[1]CODES!$D473))</f>
        <v>Second homes</v>
      </c>
      <c r="C111" s="54" t="str">
        <f t="shared" si="17"/>
        <v/>
      </c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49" t="str">
        <f t="shared" si="26"/>
        <v/>
      </c>
      <c r="AA111" s="49" t="str">
        <f t="shared" si="27"/>
        <v/>
      </c>
      <c r="AB111" s="51"/>
      <c r="AC111" s="51"/>
      <c r="AD111" s="51"/>
      <c r="AE111" s="45" t="str">
        <f t="shared" si="28"/>
        <v>NO DATA</v>
      </c>
    </row>
    <row r="112" spans="1:31" ht="15.75" hidden="1" thickTop="1" thickBot="1" x14ac:dyDescent="0.25">
      <c r="A112" s="52" t="str">
        <f>[1]CODES!$A474</f>
        <v>0321101</v>
      </c>
      <c r="B112" s="53" t="str">
        <f>IF($AE$3=1,[1]CODES!$B474,IF($AE$3=2,[1]CODES!$C474,[1]CODES!$D474))</f>
        <v>Time-sharing dwellings</v>
      </c>
      <c r="C112" s="54" t="str">
        <f t="shared" si="17"/>
        <v/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49" t="str">
        <f t="shared" si="26"/>
        <v/>
      </c>
      <c r="AA112" s="49" t="str">
        <f t="shared" si="27"/>
        <v/>
      </c>
      <c r="AB112" s="51"/>
      <c r="AC112" s="51"/>
      <c r="AD112" s="51"/>
      <c r="AE112" s="45" t="str">
        <f t="shared" si="28"/>
        <v>NO DATA</v>
      </c>
    </row>
    <row r="113" spans="1:31" ht="15.75" hidden="1" thickTop="1" thickBot="1" x14ac:dyDescent="0.25">
      <c r="A113" s="52" t="str">
        <f>[1]CODES!$A475</f>
        <v>0321198</v>
      </c>
      <c r="B113" s="53" t="str">
        <f>IF($AE$3=1,[1]CODES!$B475,IF($AE$3=2,[1]CODES!$C475,[1]CODES!$D475))</f>
        <v>Others (specify)</v>
      </c>
      <c r="C113" s="54" t="str">
        <f t="shared" si="17"/>
        <v/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49" t="str">
        <f t="shared" si="26"/>
        <v/>
      </c>
      <c r="AA113" s="49" t="str">
        <f t="shared" si="27"/>
        <v/>
      </c>
      <c r="AB113" s="51"/>
      <c r="AC113" s="51"/>
      <c r="AD113" s="51"/>
      <c r="AE113" s="45" t="str">
        <f t="shared" si="28"/>
        <v>NO DATA</v>
      </c>
    </row>
    <row r="114" spans="1:31" ht="15.75" hidden="1" thickTop="1" thickBot="1" x14ac:dyDescent="0.25">
      <c r="A114" s="52" t="str">
        <f>[1]CODES!$A476</f>
        <v>0321199</v>
      </c>
      <c r="B114" s="53" t="str">
        <f>IF($AE$3=1,[1]CODES!$B476,IF($AE$3=2,[1]CODES!$C476,[1]CODES!$D476))</f>
        <v>All owned dwellings</v>
      </c>
      <c r="C114" s="54" t="str">
        <f t="shared" si="17"/>
        <v/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49" t="str">
        <f t="shared" si="26"/>
        <v/>
      </c>
      <c r="AA114" s="49" t="str">
        <f t="shared" si="27"/>
        <v/>
      </c>
      <c r="AB114" s="51"/>
      <c r="AC114" s="51"/>
      <c r="AD114" s="51"/>
      <c r="AE114" s="45" t="str">
        <f t="shared" si="28"/>
        <v>NO DATA</v>
      </c>
    </row>
    <row r="115" spans="1:31" s="69" customFormat="1" ht="31.5" hidden="1" thickTop="1" thickBot="1" x14ac:dyDescent="0.25">
      <c r="A115" s="38" t="str">
        <f>[1]CODES!$A477</f>
        <v>03212</v>
      </c>
      <c r="B115" s="39" t="str">
        <f>IF($AE$3=1,[1]CODES!$B477,IF($AE$3=2,[1]CODES!$C477,[1]CODES!$D477))</f>
        <v>RENTED ROOMS IN FAMILY HOMES</v>
      </c>
      <c r="C115" s="40" t="str">
        <f t="shared" si="17"/>
        <v/>
      </c>
      <c r="D115" s="48">
        <f t="shared" ref="D115:Y115" si="32">D116</f>
        <v>0</v>
      </c>
      <c r="E115" s="48">
        <f t="shared" si="32"/>
        <v>0</v>
      </c>
      <c r="F115" s="48">
        <f t="shared" si="32"/>
        <v>0</v>
      </c>
      <c r="G115" s="48">
        <f t="shared" si="32"/>
        <v>0</v>
      </c>
      <c r="H115" s="48">
        <f t="shared" si="32"/>
        <v>0</v>
      </c>
      <c r="I115" s="48">
        <f t="shared" si="32"/>
        <v>0</v>
      </c>
      <c r="J115" s="48">
        <f t="shared" si="32"/>
        <v>0</v>
      </c>
      <c r="K115" s="48">
        <f t="shared" si="32"/>
        <v>0</v>
      </c>
      <c r="L115" s="48">
        <f t="shared" si="32"/>
        <v>0</v>
      </c>
      <c r="M115" s="48">
        <f t="shared" si="32"/>
        <v>0</v>
      </c>
      <c r="N115" s="48">
        <f t="shared" si="32"/>
        <v>0</v>
      </c>
      <c r="O115" s="48">
        <f t="shared" si="32"/>
        <v>0</v>
      </c>
      <c r="P115" s="48">
        <f t="shared" si="32"/>
        <v>0</v>
      </c>
      <c r="Q115" s="48">
        <f t="shared" si="32"/>
        <v>0</v>
      </c>
      <c r="R115" s="48">
        <f t="shared" si="32"/>
        <v>0</v>
      </c>
      <c r="S115" s="48">
        <f t="shared" si="32"/>
        <v>0</v>
      </c>
      <c r="T115" s="48">
        <f t="shared" si="32"/>
        <v>0</v>
      </c>
      <c r="U115" s="48">
        <f t="shared" si="32"/>
        <v>0</v>
      </c>
      <c r="V115" s="48">
        <f t="shared" si="32"/>
        <v>0</v>
      </c>
      <c r="W115" s="48">
        <f t="shared" si="32"/>
        <v>0</v>
      </c>
      <c r="X115" s="48">
        <f t="shared" si="32"/>
        <v>0</v>
      </c>
      <c r="Y115" s="48">
        <f t="shared" si="32"/>
        <v>0</v>
      </c>
      <c r="Z115" s="68" t="str">
        <f t="shared" si="26"/>
        <v/>
      </c>
      <c r="AA115" s="68" t="str">
        <f t="shared" si="27"/>
        <v/>
      </c>
      <c r="AB115" s="50"/>
      <c r="AC115" s="50"/>
      <c r="AD115" s="50"/>
      <c r="AE115" s="45" t="str">
        <f t="shared" si="28"/>
        <v>NO DATA</v>
      </c>
    </row>
    <row r="116" spans="1:31" ht="15.75" hidden="1" thickTop="1" thickBot="1" x14ac:dyDescent="0.25">
      <c r="A116" s="52" t="str">
        <f>[1]CODES!$A478</f>
        <v>0321200</v>
      </c>
      <c r="B116" s="53" t="str">
        <f>IF($AE$3=1,[1]CODES!$B478,IF($AE$3=2,[1]CODES!$C478,[1]CODES!$D478))</f>
        <v>Rented rooms in family homes</v>
      </c>
      <c r="C116" s="54" t="str">
        <f t="shared" si="17"/>
        <v/>
      </c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49" t="str">
        <f t="shared" si="26"/>
        <v/>
      </c>
      <c r="AA116" s="49" t="str">
        <f t="shared" si="27"/>
        <v/>
      </c>
      <c r="AB116" s="51"/>
      <c r="AC116" s="51"/>
      <c r="AD116" s="51"/>
      <c r="AE116" s="45" t="str">
        <f t="shared" si="28"/>
        <v>NO DATA</v>
      </c>
    </row>
    <row r="117" spans="1:31" ht="46.5" thickTop="1" thickBot="1" x14ac:dyDescent="0.25">
      <c r="A117" s="38" t="str">
        <f>[1]CODES!$A479</f>
        <v>03213</v>
      </c>
      <c r="B117" s="39" t="str">
        <f>IF($AE$3=1,[1]CODES!$B479,IF($AE$3=2,[1]CODES!$C479,[1]CODES!$D479))</f>
        <v>DWELLINGS RENTED FROM PRIVATE INDIVIDUALS OR PROFESSIONAL AGENCIES</v>
      </c>
      <c r="C117" s="40" t="str">
        <f t="shared" si="17"/>
        <v/>
      </c>
      <c r="D117" s="48">
        <f t="shared" ref="D117:Y117" si="33">D118</f>
        <v>0</v>
      </c>
      <c r="E117" s="48">
        <f t="shared" si="33"/>
        <v>0</v>
      </c>
      <c r="F117" s="48">
        <f t="shared" si="33"/>
        <v>0</v>
      </c>
      <c r="G117" s="48">
        <f t="shared" si="33"/>
        <v>0</v>
      </c>
      <c r="H117" s="48">
        <f t="shared" si="33"/>
        <v>0</v>
      </c>
      <c r="I117" s="48">
        <f t="shared" si="33"/>
        <v>0</v>
      </c>
      <c r="J117" s="48">
        <f t="shared" si="33"/>
        <v>0</v>
      </c>
      <c r="K117" s="48">
        <f t="shared" si="33"/>
        <v>0</v>
      </c>
      <c r="L117" s="48">
        <f t="shared" si="33"/>
        <v>0</v>
      </c>
      <c r="M117" s="48">
        <f t="shared" si="33"/>
        <v>0</v>
      </c>
      <c r="N117" s="48">
        <f t="shared" si="33"/>
        <v>0</v>
      </c>
      <c r="O117" s="48">
        <f t="shared" si="33"/>
        <v>0</v>
      </c>
      <c r="P117" s="48">
        <f t="shared" si="33"/>
        <v>0</v>
      </c>
      <c r="Q117" s="48">
        <f t="shared" si="33"/>
        <v>0</v>
      </c>
      <c r="R117" s="48">
        <f t="shared" si="33"/>
        <v>0</v>
      </c>
      <c r="S117" s="48">
        <f t="shared" si="33"/>
        <v>0</v>
      </c>
      <c r="T117" s="48">
        <f t="shared" si="33"/>
        <v>0</v>
      </c>
      <c r="U117" s="48">
        <f t="shared" si="33"/>
        <v>0</v>
      </c>
      <c r="V117" s="48">
        <f t="shared" si="33"/>
        <v>1590</v>
      </c>
      <c r="W117" s="48">
        <f t="shared" si="33"/>
        <v>0</v>
      </c>
      <c r="X117" s="48">
        <f t="shared" si="33"/>
        <v>0</v>
      </c>
      <c r="Y117" s="48">
        <f t="shared" si="33"/>
        <v>0</v>
      </c>
      <c r="Z117" s="68" t="str">
        <f t="shared" si="26"/>
        <v/>
      </c>
      <c r="AA117" s="68" t="str">
        <f t="shared" si="27"/>
        <v/>
      </c>
      <c r="AB117" s="50"/>
      <c r="AC117" s="51"/>
      <c r="AD117" s="51"/>
      <c r="AE117" s="45" t="str">
        <f t="shared" si="28"/>
        <v>DATA</v>
      </c>
    </row>
    <row r="118" spans="1:31" ht="15.75" thickTop="1" thickBot="1" x14ac:dyDescent="0.25">
      <c r="A118" s="52" t="str">
        <f>[1]CODES!$A480</f>
        <v>0321300</v>
      </c>
      <c r="B118" s="53" t="str">
        <f>IF($AE$3=1,[1]CODES!$B480,IF($AE$3=2,[1]CODES!$C480,[1]CODES!$D480))</f>
        <v>Rented villas/flats</v>
      </c>
      <c r="C118" s="54" t="str">
        <f t="shared" si="17"/>
        <v/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>
        <v>1590</v>
      </c>
      <c r="W118" s="55"/>
      <c r="X118" s="55"/>
      <c r="Y118" s="55"/>
      <c r="Z118" s="49" t="str">
        <f t="shared" si="26"/>
        <v/>
      </c>
      <c r="AA118" s="49" t="str">
        <f t="shared" si="27"/>
        <v/>
      </c>
      <c r="AB118" s="51"/>
      <c r="AC118" s="51"/>
      <c r="AD118" s="51"/>
      <c r="AE118" s="45" t="str">
        <f t="shared" si="28"/>
        <v>DATA</v>
      </c>
    </row>
    <row r="119" spans="1:31" ht="46.5" hidden="1" thickTop="1" thickBot="1" x14ac:dyDescent="0.25">
      <c r="A119" s="38" t="str">
        <f>[1]CODES!$A481</f>
        <v>03214</v>
      </c>
      <c r="B119" s="39" t="str">
        <f>IF($AE$3=1,[1]CODES!$B481,IF($AE$3=2,[1]CODES!$C481,[1]CODES!$D481))</f>
        <v>ACCOMMODATION PROVIDED WITHOUT CHARGE BY RELATIVES OR FRIENDS</v>
      </c>
      <c r="C119" s="40" t="str">
        <f t="shared" si="17"/>
        <v/>
      </c>
      <c r="D119" s="48">
        <f t="shared" ref="D119:Y119" si="34">D120</f>
        <v>0</v>
      </c>
      <c r="E119" s="48">
        <f t="shared" si="34"/>
        <v>0</v>
      </c>
      <c r="F119" s="48">
        <f t="shared" si="34"/>
        <v>0</v>
      </c>
      <c r="G119" s="48">
        <f t="shared" si="34"/>
        <v>0</v>
      </c>
      <c r="H119" s="48">
        <f t="shared" si="34"/>
        <v>0</v>
      </c>
      <c r="I119" s="48">
        <f t="shared" si="34"/>
        <v>0</v>
      </c>
      <c r="J119" s="48">
        <f t="shared" si="34"/>
        <v>0</v>
      </c>
      <c r="K119" s="48">
        <f t="shared" si="34"/>
        <v>0</v>
      </c>
      <c r="L119" s="48">
        <f t="shared" si="34"/>
        <v>0</v>
      </c>
      <c r="M119" s="48">
        <f t="shared" si="34"/>
        <v>0</v>
      </c>
      <c r="N119" s="48">
        <f t="shared" si="34"/>
        <v>0</v>
      </c>
      <c r="O119" s="48">
        <f t="shared" si="34"/>
        <v>0</v>
      </c>
      <c r="P119" s="48">
        <f t="shared" si="34"/>
        <v>0</v>
      </c>
      <c r="Q119" s="48">
        <f t="shared" si="34"/>
        <v>0</v>
      </c>
      <c r="R119" s="48">
        <f t="shared" si="34"/>
        <v>0</v>
      </c>
      <c r="S119" s="48">
        <f t="shared" si="34"/>
        <v>0</v>
      </c>
      <c r="T119" s="48">
        <f t="shared" si="34"/>
        <v>0</v>
      </c>
      <c r="U119" s="48">
        <f t="shared" si="34"/>
        <v>0</v>
      </c>
      <c r="V119" s="48">
        <f t="shared" si="34"/>
        <v>0</v>
      </c>
      <c r="W119" s="48">
        <f t="shared" si="34"/>
        <v>0</v>
      </c>
      <c r="X119" s="48">
        <f t="shared" si="34"/>
        <v>0</v>
      </c>
      <c r="Y119" s="48">
        <f t="shared" si="34"/>
        <v>0</v>
      </c>
      <c r="Z119" s="68" t="str">
        <f t="shared" si="26"/>
        <v/>
      </c>
      <c r="AA119" s="68" t="str">
        <f t="shared" si="27"/>
        <v/>
      </c>
      <c r="AB119" s="50"/>
      <c r="AC119" s="51"/>
      <c r="AD119" s="51"/>
      <c r="AE119" s="45" t="str">
        <f t="shared" si="28"/>
        <v>NO DATA</v>
      </c>
    </row>
    <row r="120" spans="1:31" ht="30" hidden="1" thickTop="1" thickBot="1" x14ac:dyDescent="0.25">
      <c r="A120" s="52" t="str">
        <f>[1]CODES!$A482</f>
        <v>0321400</v>
      </c>
      <c r="B120" s="53" t="str">
        <f>IF($AE$3=1,[1]CODES!$B482,IF($AE$3=2,[1]CODES!$C482,[1]CODES!$D482))</f>
        <v>Accommodation provided without charge by relatives or friends</v>
      </c>
      <c r="C120" s="54" t="str">
        <f t="shared" si="17"/>
        <v/>
      </c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49" t="str">
        <f t="shared" si="26"/>
        <v/>
      </c>
      <c r="AA120" s="49" t="str">
        <f t="shared" si="27"/>
        <v/>
      </c>
      <c r="AB120" s="51"/>
      <c r="AC120" s="51"/>
      <c r="AD120" s="51"/>
      <c r="AE120" s="45" t="str">
        <f t="shared" si="28"/>
        <v>NO DATA</v>
      </c>
    </row>
    <row r="121" spans="1:31" ht="31.5" hidden="1" thickTop="1" thickBot="1" x14ac:dyDescent="0.25">
      <c r="A121" s="38" t="str">
        <f>[1]CODES!$A483</f>
        <v>03215</v>
      </c>
      <c r="B121" s="39" t="str">
        <f>IF($AE$3=1,[1]CODES!$B483,IF($AE$3=2,[1]CODES!$C483,[1]CODES!$D483))</f>
        <v>OTHER PRIVATE ACCOMMODATION</v>
      </c>
      <c r="C121" s="40" t="str">
        <f t="shared" si="17"/>
        <v/>
      </c>
      <c r="D121" s="48">
        <f t="shared" ref="D121:Y121" si="35">SUM(D122:D123)</f>
        <v>0</v>
      </c>
      <c r="E121" s="48">
        <f t="shared" si="35"/>
        <v>0</v>
      </c>
      <c r="F121" s="48">
        <f t="shared" si="35"/>
        <v>0</v>
      </c>
      <c r="G121" s="48">
        <f t="shared" si="35"/>
        <v>0</v>
      </c>
      <c r="H121" s="48">
        <f t="shared" si="35"/>
        <v>0</v>
      </c>
      <c r="I121" s="48">
        <f t="shared" si="35"/>
        <v>0</v>
      </c>
      <c r="J121" s="48">
        <f t="shared" si="35"/>
        <v>0</v>
      </c>
      <c r="K121" s="48">
        <f t="shared" si="35"/>
        <v>0</v>
      </c>
      <c r="L121" s="48">
        <f t="shared" si="35"/>
        <v>0</v>
      </c>
      <c r="M121" s="48">
        <f t="shared" si="35"/>
        <v>0</v>
      </c>
      <c r="N121" s="48">
        <f t="shared" si="35"/>
        <v>0</v>
      </c>
      <c r="O121" s="48">
        <f t="shared" si="35"/>
        <v>0</v>
      </c>
      <c r="P121" s="48">
        <f t="shared" si="35"/>
        <v>0</v>
      </c>
      <c r="Q121" s="48">
        <f t="shared" si="35"/>
        <v>0</v>
      </c>
      <c r="R121" s="48">
        <f t="shared" si="35"/>
        <v>0</v>
      </c>
      <c r="S121" s="48">
        <f t="shared" si="35"/>
        <v>0</v>
      </c>
      <c r="T121" s="48">
        <f t="shared" si="35"/>
        <v>0</v>
      </c>
      <c r="U121" s="48">
        <f t="shared" si="35"/>
        <v>0</v>
      </c>
      <c r="V121" s="48">
        <f t="shared" si="35"/>
        <v>0</v>
      </c>
      <c r="W121" s="48">
        <f t="shared" si="35"/>
        <v>0</v>
      </c>
      <c r="X121" s="48">
        <f t="shared" si="35"/>
        <v>0</v>
      </c>
      <c r="Y121" s="48">
        <f t="shared" si="35"/>
        <v>0</v>
      </c>
      <c r="Z121" s="68" t="str">
        <f t="shared" si="26"/>
        <v/>
      </c>
      <c r="AA121" s="68" t="str">
        <f t="shared" si="27"/>
        <v/>
      </c>
      <c r="AB121" s="50"/>
      <c r="AC121" s="51"/>
      <c r="AD121" s="51"/>
      <c r="AE121" s="45" t="str">
        <f t="shared" si="28"/>
        <v>NO DATA</v>
      </c>
    </row>
    <row r="122" spans="1:31" ht="15.75" hidden="1" thickTop="1" thickBot="1" x14ac:dyDescent="0.25">
      <c r="A122" s="52" t="str">
        <f>[1]CODES!$A484</f>
        <v>0321500</v>
      </c>
      <c r="B122" s="53" t="str">
        <f>IF($AE$3=1,[1]CODES!$B484,IF($AE$3=2,[1]CODES!$C484,[1]CODES!$D484))</f>
        <v>Other private accommodation</v>
      </c>
      <c r="C122" s="54" t="str">
        <f t="shared" si="17"/>
        <v/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49" t="str">
        <f t="shared" si="26"/>
        <v/>
      </c>
      <c r="AA122" s="49" t="str">
        <f t="shared" si="27"/>
        <v/>
      </c>
      <c r="AB122" s="51"/>
      <c r="AC122" s="51"/>
      <c r="AD122" s="51"/>
      <c r="AE122" s="45" t="str">
        <f t="shared" si="28"/>
        <v>NO DATA</v>
      </c>
    </row>
    <row r="123" spans="1:31" ht="15.75" hidden="1" thickTop="1" thickBot="1" x14ac:dyDescent="0.25">
      <c r="A123" s="52" t="str">
        <f>[1]CODES!$A485</f>
        <v>0321501</v>
      </c>
      <c r="B123" s="53" t="str">
        <f>IF($AE$3=1,[1]CODES!$B485,IF($AE$3=2,[1]CODES!$C485,[1]CODES!$D485))</f>
        <v>All private accommodation</v>
      </c>
      <c r="C123" s="54" t="str">
        <f t="shared" si="17"/>
        <v/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49" t="str">
        <f t="shared" si="26"/>
        <v/>
      </c>
      <c r="AA123" s="49" t="str">
        <f t="shared" si="27"/>
        <v/>
      </c>
      <c r="AB123" s="51"/>
      <c r="AC123" s="51"/>
      <c r="AD123" s="51"/>
      <c r="AE123" s="45" t="str">
        <f t="shared" si="28"/>
        <v>NO DATA</v>
      </c>
    </row>
    <row r="124" spans="1:31" ht="3" customHeight="1" thickTop="1" thickBot="1" x14ac:dyDescent="0.25">
      <c r="A124" s="56"/>
      <c r="B124" s="57"/>
      <c r="C124" s="58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60" t="str">
        <f t="shared" ref="Z124" si="36">IF(N(V124)=0,"",V124/V$8*100)</f>
        <v/>
      </c>
      <c r="AA124" s="60" t="str">
        <f t="shared" ref="AA124" si="37">IF(OR(N(U124)=0,N(V124)=0),"",V124/U124*100-100)</f>
        <v/>
      </c>
      <c r="AB124" s="61"/>
      <c r="AC124" s="61"/>
      <c r="AD124" s="61"/>
      <c r="AE124" s="62" t="str">
        <f>IF($AE$3=1,$B$3,IF($AE$3=2,$C$3,$D$3))</f>
        <v>DATA</v>
      </c>
    </row>
    <row r="125" spans="1:31" ht="15.95" customHeight="1" thickTop="1" x14ac:dyDescent="0.2"/>
  </sheetData>
  <sheetProtection autoFilter="0"/>
  <autoFilter ref="AE6:AE124">
    <filterColumn colId="0">
      <filters>
        <filter val="DATA"/>
      </filters>
    </filterColumn>
  </autoFilter>
  <dataValidations count="1">
    <dataValidation type="whole" allowBlank="1" showInputMessage="1" showErrorMessage="1" sqref="D8:Y124">
      <formula1>0</formula1>
      <formula2>100000000000</formula2>
    </dataValidation>
  </dataValidations>
  <hyperlinks>
    <hyperlink ref="A3" r:id="rId1" display="http://statistics.unwto.org/news/2014-03-05/methodological-notes-tourism-statistics-database"/>
  </hyperlinks>
  <printOptions horizontalCentered="1"/>
  <pageMargins left="0" right="0" top="0.196850393700787" bottom="0.196850393700787" header="0" footer="0"/>
  <pageSetup paperSize="9" scale="80" fitToHeight="10" orientation="landscape" cellComments="atEnd" errors="blank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>
    <tabColor theme="3" tint="0.39997558519241921"/>
  </sheetPr>
  <dimension ref="A1:AE125"/>
  <sheetViews>
    <sheetView showGridLines="0" showZeros="0" topLeftCell="B4" workbookViewId="0">
      <pane xSplit="2" ySplit="4" topLeftCell="S8" activePane="bottomRight" state="frozen"/>
      <selection activeCell="R8" sqref="R8"/>
      <selection pane="topRight" activeCell="R8" sqref="R8"/>
      <selection pane="bottomLeft" activeCell="R8" sqref="R8"/>
      <selection pane="bottomRight" activeCell="AB4" sqref="AB1:AB1048576"/>
    </sheetView>
  </sheetViews>
  <sheetFormatPr defaultColWidth="11.42578125" defaultRowHeight="15.95" customHeight="1" x14ac:dyDescent="0.2"/>
  <cols>
    <col min="1" max="1" width="10.7109375" style="27" hidden="1" customWidth="1"/>
    <col min="2" max="2" width="35.7109375" style="27" customWidth="1"/>
    <col min="3" max="3" width="5.7109375" style="63" hidden="1" customWidth="1"/>
    <col min="4" max="20" width="11.42578125" style="64" hidden="1" customWidth="1"/>
    <col min="21" max="25" width="11.42578125" style="64" customWidth="1"/>
    <col min="26" max="26" width="8.7109375" style="65" hidden="1" customWidth="1"/>
    <col min="27" max="27" width="9.7109375" style="65" hidden="1" customWidth="1"/>
    <col min="28" max="30" width="50.7109375" style="46" hidden="1" customWidth="1"/>
    <col min="31" max="31" width="25.7109375" style="66" customWidth="1"/>
    <col min="32" max="230" width="11.42578125" style="46"/>
    <col min="231" max="232" width="9.85546875" style="46" customWidth="1"/>
    <col min="233" max="233" width="34.28515625" style="46" customWidth="1"/>
    <col min="234" max="234" width="2.7109375" style="46" customWidth="1"/>
    <col min="235" max="235" width="11.42578125" style="46" customWidth="1"/>
    <col min="236" max="251" width="11.42578125" style="46"/>
    <col min="252" max="253" width="7.7109375" style="46" customWidth="1"/>
    <col min="254" max="254" width="50.7109375" style="46" customWidth="1"/>
    <col min="255" max="486" width="11.42578125" style="46"/>
    <col min="487" max="488" width="9.85546875" style="46" customWidth="1"/>
    <col min="489" max="489" width="34.28515625" style="46" customWidth="1"/>
    <col min="490" max="490" width="2.7109375" style="46" customWidth="1"/>
    <col min="491" max="491" width="11.42578125" style="46" customWidth="1"/>
    <col min="492" max="507" width="11.42578125" style="46"/>
    <col min="508" max="509" width="7.7109375" style="46" customWidth="1"/>
    <col min="510" max="510" width="50.7109375" style="46" customWidth="1"/>
    <col min="511" max="742" width="11.42578125" style="46"/>
    <col min="743" max="744" width="9.85546875" style="46" customWidth="1"/>
    <col min="745" max="745" width="34.28515625" style="46" customWidth="1"/>
    <col min="746" max="746" width="2.7109375" style="46" customWidth="1"/>
    <col min="747" max="747" width="11.42578125" style="46" customWidth="1"/>
    <col min="748" max="763" width="11.42578125" style="46"/>
    <col min="764" max="765" width="7.7109375" style="46" customWidth="1"/>
    <col min="766" max="766" width="50.7109375" style="46" customWidth="1"/>
    <col min="767" max="998" width="11.42578125" style="46"/>
    <col min="999" max="1000" width="9.85546875" style="46" customWidth="1"/>
    <col min="1001" max="1001" width="34.28515625" style="46" customWidth="1"/>
    <col min="1002" max="1002" width="2.7109375" style="46" customWidth="1"/>
    <col min="1003" max="1003" width="11.42578125" style="46" customWidth="1"/>
    <col min="1004" max="1019" width="11.42578125" style="46"/>
    <col min="1020" max="1021" width="7.7109375" style="46" customWidth="1"/>
    <col min="1022" max="1022" width="50.7109375" style="46" customWidth="1"/>
    <col min="1023" max="1254" width="11.42578125" style="46"/>
    <col min="1255" max="1256" width="9.85546875" style="46" customWidth="1"/>
    <col min="1257" max="1257" width="34.28515625" style="46" customWidth="1"/>
    <col min="1258" max="1258" width="2.7109375" style="46" customWidth="1"/>
    <col min="1259" max="1259" width="11.42578125" style="46" customWidth="1"/>
    <col min="1260" max="1275" width="11.42578125" style="46"/>
    <col min="1276" max="1277" width="7.7109375" style="46" customWidth="1"/>
    <col min="1278" max="1278" width="50.7109375" style="46" customWidth="1"/>
    <col min="1279" max="1510" width="11.42578125" style="46"/>
    <col min="1511" max="1512" width="9.85546875" style="46" customWidth="1"/>
    <col min="1513" max="1513" width="34.28515625" style="46" customWidth="1"/>
    <col min="1514" max="1514" width="2.7109375" style="46" customWidth="1"/>
    <col min="1515" max="1515" width="11.42578125" style="46" customWidth="1"/>
    <col min="1516" max="1531" width="11.42578125" style="46"/>
    <col min="1532" max="1533" width="7.7109375" style="46" customWidth="1"/>
    <col min="1534" max="1534" width="50.7109375" style="46" customWidth="1"/>
    <col min="1535" max="1766" width="11.42578125" style="46"/>
    <col min="1767" max="1768" width="9.85546875" style="46" customWidth="1"/>
    <col min="1769" max="1769" width="34.28515625" style="46" customWidth="1"/>
    <col min="1770" max="1770" width="2.7109375" style="46" customWidth="1"/>
    <col min="1771" max="1771" width="11.42578125" style="46" customWidth="1"/>
    <col min="1772" max="1787" width="11.42578125" style="46"/>
    <col min="1788" max="1789" width="7.7109375" style="46" customWidth="1"/>
    <col min="1790" max="1790" width="50.7109375" style="46" customWidth="1"/>
    <col min="1791" max="2022" width="11.42578125" style="46"/>
    <col min="2023" max="2024" width="9.85546875" style="46" customWidth="1"/>
    <col min="2025" max="2025" width="34.28515625" style="46" customWidth="1"/>
    <col min="2026" max="2026" width="2.7109375" style="46" customWidth="1"/>
    <col min="2027" max="2027" width="11.42578125" style="46" customWidth="1"/>
    <col min="2028" max="2043" width="11.42578125" style="46"/>
    <col min="2044" max="2045" width="7.7109375" style="46" customWidth="1"/>
    <col min="2046" max="2046" width="50.7109375" style="46" customWidth="1"/>
    <col min="2047" max="2278" width="11.42578125" style="46"/>
    <col min="2279" max="2280" width="9.85546875" style="46" customWidth="1"/>
    <col min="2281" max="2281" width="34.28515625" style="46" customWidth="1"/>
    <col min="2282" max="2282" width="2.7109375" style="46" customWidth="1"/>
    <col min="2283" max="2283" width="11.42578125" style="46" customWidth="1"/>
    <col min="2284" max="2299" width="11.42578125" style="46"/>
    <col min="2300" max="2301" width="7.7109375" style="46" customWidth="1"/>
    <col min="2302" max="2302" width="50.7109375" style="46" customWidth="1"/>
    <col min="2303" max="2534" width="11.42578125" style="46"/>
    <col min="2535" max="2536" width="9.85546875" style="46" customWidth="1"/>
    <col min="2537" max="2537" width="34.28515625" style="46" customWidth="1"/>
    <col min="2538" max="2538" width="2.7109375" style="46" customWidth="1"/>
    <col min="2539" max="2539" width="11.42578125" style="46" customWidth="1"/>
    <col min="2540" max="2555" width="11.42578125" style="46"/>
    <col min="2556" max="2557" width="7.7109375" style="46" customWidth="1"/>
    <col min="2558" max="2558" width="50.7109375" style="46" customWidth="1"/>
    <col min="2559" max="2790" width="11.42578125" style="46"/>
    <col min="2791" max="2792" width="9.85546875" style="46" customWidth="1"/>
    <col min="2793" max="2793" width="34.28515625" style="46" customWidth="1"/>
    <col min="2794" max="2794" width="2.7109375" style="46" customWidth="1"/>
    <col min="2795" max="2795" width="11.42578125" style="46" customWidth="1"/>
    <col min="2796" max="2811" width="11.42578125" style="46"/>
    <col min="2812" max="2813" width="7.7109375" style="46" customWidth="1"/>
    <col min="2814" max="2814" width="50.7109375" style="46" customWidth="1"/>
    <col min="2815" max="3046" width="11.42578125" style="46"/>
    <col min="3047" max="3048" width="9.85546875" style="46" customWidth="1"/>
    <col min="3049" max="3049" width="34.28515625" style="46" customWidth="1"/>
    <col min="3050" max="3050" width="2.7109375" style="46" customWidth="1"/>
    <col min="3051" max="3051" width="11.42578125" style="46" customWidth="1"/>
    <col min="3052" max="3067" width="11.42578125" style="46"/>
    <col min="3068" max="3069" width="7.7109375" style="46" customWidth="1"/>
    <col min="3070" max="3070" width="50.7109375" style="46" customWidth="1"/>
    <col min="3071" max="3302" width="11.42578125" style="46"/>
    <col min="3303" max="3304" width="9.85546875" style="46" customWidth="1"/>
    <col min="3305" max="3305" width="34.28515625" style="46" customWidth="1"/>
    <col min="3306" max="3306" width="2.7109375" style="46" customWidth="1"/>
    <col min="3307" max="3307" width="11.42578125" style="46" customWidth="1"/>
    <col min="3308" max="3323" width="11.42578125" style="46"/>
    <col min="3324" max="3325" width="7.7109375" style="46" customWidth="1"/>
    <col min="3326" max="3326" width="50.7109375" style="46" customWidth="1"/>
    <col min="3327" max="3558" width="11.42578125" style="46"/>
    <col min="3559" max="3560" width="9.85546875" style="46" customWidth="1"/>
    <col min="3561" max="3561" width="34.28515625" style="46" customWidth="1"/>
    <col min="3562" max="3562" width="2.7109375" style="46" customWidth="1"/>
    <col min="3563" max="3563" width="11.42578125" style="46" customWidth="1"/>
    <col min="3564" max="3579" width="11.42578125" style="46"/>
    <col min="3580" max="3581" width="7.7109375" style="46" customWidth="1"/>
    <col min="3582" max="3582" width="50.7109375" style="46" customWidth="1"/>
    <col min="3583" max="3814" width="11.42578125" style="46"/>
    <col min="3815" max="3816" width="9.85546875" style="46" customWidth="1"/>
    <col min="3817" max="3817" width="34.28515625" style="46" customWidth="1"/>
    <col min="3818" max="3818" width="2.7109375" style="46" customWidth="1"/>
    <col min="3819" max="3819" width="11.42578125" style="46" customWidth="1"/>
    <col min="3820" max="3835" width="11.42578125" style="46"/>
    <col min="3836" max="3837" width="7.7109375" style="46" customWidth="1"/>
    <col min="3838" max="3838" width="50.7109375" style="46" customWidth="1"/>
    <col min="3839" max="4070" width="11.42578125" style="46"/>
    <col min="4071" max="4072" width="9.85546875" style="46" customWidth="1"/>
    <col min="4073" max="4073" width="34.28515625" style="46" customWidth="1"/>
    <col min="4074" max="4074" width="2.7109375" style="46" customWidth="1"/>
    <col min="4075" max="4075" width="11.42578125" style="46" customWidth="1"/>
    <col min="4076" max="4091" width="11.42578125" style="46"/>
    <col min="4092" max="4093" width="7.7109375" style="46" customWidth="1"/>
    <col min="4094" max="4094" width="50.7109375" style="46" customWidth="1"/>
    <col min="4095" max="4326" width="11.42578125" style="46"/>
    <col min="4327" max="4328" width="9.85546875" style="46" customWidth="1"/>
    <col min="4329" max="4329" width="34.28515625" style="46" customWidth="1"/>
    <col min="4330" max="4330" width="2.7109375" style="46" customWidth="1"/>
    <col min="4331" max="4331" width="11.42578125" style="46" customWidth="1"/>
    <col min="4332" max="4347" width="11.42578125" style="46"/>
    <col min="4348" max="4349" width="7.7109375" style="46" customWidth="1"/>
    <col min="4350" max="4350" width="50.7109375" style="46" customWidth="1"/>
    <col min="4351" max="4582" width="11.42578125" style="46"/>
    <col min="4583" max="4584" width="9.85546875" style="46" customWidth="1"/>
    <col min="4585" max="4585" width="34.28515625" style="46" customWidth="1"/>
    <col min="4586" max="4586" width="2.7109375" style="46" customWidth="1"/>
    <col min="4587" max="4587" width="11.42578125" style="46" customWidth="1"/>
    <col min="4588" max="4603" width="11.42578125" style="46"/>
    <col min="4604" max="4605" width="7.7109375" style="46" customWidth="1"/>
    <col min="4606" max="4606" width="50.7109375" style="46" customWidth="1"/>
    <col min="4607" max="4838" width="11.42578125" style="46"/>
    <col min="4839" max="4840" width="9.85546875" style="46" customWidth="1"/>
    <col min="4841" max="4841" width="34.28515625" style="46" customWidth="1"/>
    <col min="4842" max="4842" width="2.7109375" style="46" customWidth="1"/>
    <col min="4843" max="4843" width="11.42578125" style="46" customWidth="1"/>
    <col min="4844" max="4859" width="11.42578125" style="46"/>
    <col min="4860" max="4861" width="7.7109375" style="46" customWidth="1"/>
    <col min="4862" max="4862" width="50.7109375" style="46" customWidth="1"/>
    <col min="4863" max="5094" width="11.42578125" style="46"/>
    <col min="5095" max="5096" width="9.85546875" style="46" customWidth="1"/>
    <col min="5097" max="5097" width="34.28515625" style="46" customWidth="1"/>
    <col min="5098" max="5098" width="2.7109375" style="46" customWidth="1"/>
    <col min="5099" max="5099" width="11.42578125" style="46" customWidth="1"/>
    <col min="5100" max="5115" width="11.42578125" style="46"/>
    <col min="5116" max="5117" width="7.7109375" style="46" customWidth="1"/>
    <col min="5118" max="5118" width="50.7109375" style="46" customWidth="1"/>
    <col min="5119" max="5350" width="11.42578125" style="46"/>
    <col min="5351" max="5352" width="9.85546875" style="46" customWidth="1"/>
    <col min="5353" max="5353" width="34.28515625" style="46" customWidth="1"/>
    <col min="5354" max="5354" width="2.7109375" style="46" customWidth="1"/>
    <col min="5355" max="5355" width="11.42578125" style="46" customWidth="1"/>
    <col min="5356" max="5371" width="11.42578125" style="46"/>
    <col min="5372" max="5373" width="7.7109375" style="46" customWidth="1"/>
    <col min="5374" max="5374" width="50.7109375" style="46" customWidth="1"/>
    <col min="5375" max="5606" width="11.42578125" style="46"/>
    <col min="5607" max="5608" width="9.85546875" style="46" customWidth="1"/>
    <col min="5609" max="5609" width="34.28515625" style="46" customWidth="1"/>
    <col min="5610" max="5610" width="2.7109375" style="46" customWidth="1"/>
    <col min="5611" max="5611" width="11.42578125" style="46" customWidth="1"/>
    <col min="5612" max="5627" width="11.42578125" style="46"/>
    <col min="5628" max="5629" width="7.7109375" style="46" customWidth="1"/>
    <col min="5630" max="5630" width="50.7109375" style="46" customWidth="1"/>
    <col min="5631" max="5862" width="11.42578125" style="46"/>
    <col min="5863" max="5864" width="9.85546875" style="46" customWidth="1"/>
    <col min="5865" max="5865" width="34.28515625" style="46" customWidth="1"/>
    <col min="5866" max="5866" width="2.7109375" style="46" customWidth="1"/>
    <col min="5867" max="5867" width="11.42578125" style="46" customWidth="1"/>
    <col min="5868" max="5883" width="11.42578125" style="46"/>
    <col min="5884" max="5885" width="7.7109375" style="46" customWidth="1"/>
    <col min="5886" max="5886" width="50.7109375" style="46" customWidth="1"/>
    <col min="5887" max="6118" width="11.42578125" style="46"/>
    <col min="6119" max="6120" width="9.85546875" style="46" customWidth="1"/>
    <col min="6121" max="6121" width="34.28515625" style="46" customWidth="1"/>
    <col min="6122" max="6122" width="2.7109375" style="46" customWidth="1"/>
    <col min="6123" max="6123" width="11.42578125" style="46" customWidth="1"/>
    <col min="6124" max="6139" width="11.42578125" style="46"/>
    <col min="6140" max="6141" width="7.7109375" style="46" customWidth="1"/>
    <col min="6142" max="6142" width="50.7109375" style="46" customWidth="1"/>
    <col min="6143" max="6374" width="11.42578125" style="46"/>
    <col min="6375" max="6376" width="9.85546875" style="46" customWidth="1"/>
    <col min="6377" max="6377" width="34.28515625" style="46" customWidth="1"/>
    <col min="6378" max="6378" width="2.7109375" style="46" customWidth="1"/>
    <col min="6379" max="6379" width="11.42578125" style="46" customWidth="1"/>
    <col min="6380" max="6395" width="11.42578125" style="46"/>
    <col min="6396" max="6397" width="7.7109375" style="46" customWidth="1"/>
    <col min="6398" max="6398" width="50.7109375" style="46" customWidth="1"/>
    <col min="6399" max="6630" width="11.42578125" style="46"/>
    <col min="6631" max="6632" width="9.85546875" style="46" customWidth="1"/>
    <col min="6633" max="6633" width="34.28515625" style="46" customWidth="1"/>
    <col min="6634" max="6634" width="2.7109375" style="46" customWidth="1"/>
    <col min="6635" max="6635" width="11.42578125" style="46" customWidth="1"/>
    <col min="6636" max="6651" width="11.42578125" style="46"/>
    <col min="6652" max="6653" width="7.7109375" style="46" customWidth="1"/>
    <col min="6654" max="6654" width="50.7109375" style="46" customWidth="1"/>
    <col min="6655" max="6886" width="11.42578125" style="46"/>
    <col min="6887" max="6888" width="9.85546875" style="46" customWidth="1"/>
    <col min="6889" max="6889" width="34.28515625" style="46" customWidth="1"/>
    <col min="6890" max="6890" width="2.7109375" style="46" customWidth="1"/>
    <col min="6891" max="6891" width="11.42578125" style="46" customWidth="1"/>
    <col min="6892" max="6907" width="11.42578125" style="46"/>
    <col min="6908" max="6909" width="7.7109375" style="46" customWidth="1"/>
    <col min="6910" max="6910" width="50.7109375" style="46" customWidth="1"/>
    <col min="6911" max="7142" width="11.42578125" style="46"/>
    <col min="7143" max="7144" width="9.85546875" style="46" customWidth="1"/>
    <col min="7145" max="7145" width="34.28515625" style="46" customWidth="1"/>
    <col min="7146" max="7146" width="2.7109375" style="46" customWidth="1"/>
    <col min="7147" max="7147" width="11.42578125" style="46" customWidth="1"/>
    <col min="7148" max="7163" width="11.42578125" style="46"/>
    <col min="7164" max="7165" width="7.7109375" style="46" customWidth="1"/>
    <col min="7166" max="7166" width="50.7109375" style="46" customWidth="1"/>
    <col min="7167" max="7398" width="11.42578125" style="46"/>
    <col min="7399" max="7400" width="9.85546875" style="46" customWidth="1"/>
    <col min="7401" max="7401" width="34.28515625" style="46" customWidth="1"/>
    <col min="7402" max="7402" width="2.7109375" style="46" customWidth="1"/>
    <col min="7403" max="7403" width="11.42578125" style="46" customWidth="1"/>
    <col min="7404" max="7419" width="11.42578125" style="46"/>
    <col min="7420" max="7421" width="7.7109375" style="46" customWidth="1"/>
    <col min="7422" max="7422" width="50.7109375" style="46" customWidth="1"/>
    <col min="7423" max="7654" width="11.42578125" style="46"/>
    <col min="7655" max="7656" width="9.85546875" style="46" customWidth="1"/>
    <col min="7657" max="7657" width="34.28515625" style="46" customWidth="1"/>
    <col min="7658" max="7658" width="2.7109375" style="46" customWidth="1"/>
    <col min="7659" max="7659" width="11.42578125" style="46" customWidth="1"/>
    <col min="7660" max="7675" width="11.42578125" style="46"/>
    <col min="7676" max="7677" width="7.7109375" style="46" customWidth="1"/>
    <col min="7678" max="7678" width="50.7109375" style="46" customWidth="1"/>
    <col min="7679" max="7910" width="11.42578125" style="46"/>
    <col min="7911" max="7912" width="9.85546875" style="46" customWidth="1"/>
    <col min="7913" max="7913" width="34.28515625" style="46" customWidth="1"/>
    <col min="7914" max="7914" width="2.7109375" style="46" customWidth="1"/>
    <col min="7915" max="7915" width="11.42578125" style="46" customWidth="1"/>
    <col min="7916" max="7931" width="11.42578125" style="46"/>
    <col min="7932" max="7933" width="7.7109375" style="46" customWidth="1"/>
    <col min="7934" max="7934" width="50.7109375" style="46" customWidth="1"/>
    <col min="7935" max="8166" width="11.42578125" style="46"/>
    <col min="8167" max="8168" width="9.85546875" style="46" customWidth="1"/>
    <col min="8169" max="8169" width="34.28515625" style="46" customWidth="1"/>
    <col min="8170" max="8170" width="2.7109375" style="46" customWidth="1"/>
    <col min="8171" max="8171" width="11.42578125" style="46" customWidth="1"/>
    <col min="8172" max="8187" width="11.42578125" style="46"/>
    <col min="8188" max="8189" width="7.7109375" style="46" customWidth="1"/>
    <col min="8190" max="8190" width="50.7109375" style="46" customWidth="1"/>
    <col min="8191" max="8422" width="11.42578125" style="46"/>
    <col min="8423" max="8424" width="9.85546875" style="46" customWidth="1"/>
    <col min="8425" max="8425" width="34.28515625" style="46" customWidth="1"/>
    <col min="8426" max="8426" width="2.7109375" style="46" customWidth="1"/>
    <col min="8427" max="8427" width="11.42578125" style="46" customWidth="1"/>
    <col min="8428" max="8443" width="11.42578125" style="46"/>
    <col min="8444" max="8445" width="7.7109375" style="46" customWidth="1"/>
    <col min="8446" max="8446" width="50.7109375" style="46" customWidth="1"/>
    <col min="8447" max="8678" width="11.42578125" style="46"/>
    <col min="8679" max="8680" width="9.85546875" style="46" customWidth="1"/>
    <col min="8681" max="8681" width="34.28515625" style="46" customWidth="1"/>
    <col min="8682" max="8682" width="2.7109375" style="46" customWidth="1"/>
    <col min="8683" max="8683" width="11.42578125" style="46" customWidth="1"/>
    <col min="8684" max="8699" width="11.42578125" style="46"/>
    <col min="8700" max="8701" width="7.7109375" style="46" customWidth="1"/>
    <col min="8702" max="8702" width="50.7109375" style="46" customWidth="1"/>
    <col min="8703" max="8934" width="11.42578125" style="46"/>
    <col min="8935" max="8936" width="9.85546875" style="46" customWidth="1"/>
    <col min="8937" max="8937" width="34.28515625" style="46" customWidth="1"/>
    <col min="8938" max="8938" width="2.7109375" style="46" customWidth="1"/>
    <col min="8939" max="8939" width="11.42578125" style="46" customWidth="1"/>
    <col min="8940" max="8955" width="11.42578125" style="46"/>
    <col min="8956" max="8957" width="7.7109375" style="46" customWidth="1"/>
    <col min="8958" max="8958" width="50.7109375" style="46" customWidth="1"/>
    <col min="8959" max="9190" width="11.42578125" style="46"/>
    <col min="9191" max="9192" width="9.85546875" style="46" customWidth="1"/>
    <col min="9193" max="9193" width="34.28515625" style="46" customWidth="1"/>
    <col min="9194" max="9194" width="2.7109375" style="46" customWidth="1"/>
    <col min="9195" max="9195" width="11.42578125" style="46" customWidth="1"/>
    <col min="9196" max="9211" width="11.42578125" style="46"/>
    <col min="9212" max="9213" width="7.7109375" style="46" customWidth="1"/>
    <col min="9214" max="9214" width="50.7109375" style="46" customWidth="1"/>
    <col min="9215" max="9446" width="11.42578125" style="46"/>
    <col min="9447" max="9448" width="9.85546875" style="46" customWidth="1"/>
    <col min="9449" max="9449" width="34.28515625" style="46" customWidth="1"/>
    <col min="9450" max="9450" width="2.7109375" style="46" customWidth="1"/>
    <col min="9451" max="9451" width="11.42578125" style="46" customWidth="1"/>
    <col min="9452" max="9467" width="11.42578125" style="46"/>
    <col min="9468" max="9469" width="7.7109375" style="46" customWidth="1"/>
    <col min="9470" max="9470" width="50.7109375" style="46" customWidth="1"/>
    <col min="9471" max="9702" width="11.42578125" style="46"/>
    <col min="9703" max="9704" width="9.85546875" style="46" customWidth="1"/>
    <col min="9705" max="9705" width="34.28515625" style="46" customWidth="1"/>
    <col min="9706" max="9706" width="2.7109375" style="46" customWidth="1"/>
    <col min="9707" max="9707" width="11.42578125" style="46" customWidth="1"/>
    <col min="9708" max="9723" width="11.42578125" style="46"/>
    <col min="9724" max="9725" width="7.7109375" style="46" customWidth="1"/>
    <col min="9726" max="9726" width="50.7109375" style="46" customWidth="1"/>
    <col min="9727" max="9958" width="11.42578125" style="46"/>
    <col min="9959" max="9960" width="9.85546875" style="46" customWidth="1"/>
    <col min="9961" max="9961" width="34.28515625" style="46" customWidth="1"/>
    <col min="9962" max="9962" width="2.7109375" style="46" customWidth="1"/>
    <col min="9963" max="9963" width="11.42578125" style="46" customWidth="1"/>
    <col min="9964" max="9979" width="11.42578125" style="46"/>
    <col min="9980" max="9981" width="7.7109375" style="46" customWidth="1"/>
    <col min="9982" max="9982" width="50.7109375" style="46" customWidth="1"/>
    <col min="9983" max="10214" width="11.42578125" style="46"/>
    <col min="10215" max="10216" width="9.85546875" style="46" customWidth="1"/>
    <col min="10217" max="10217" width="34.28515625" style="46" customWidth="1"/>
    <col min="10218" max="10218" width="2.7109375" style="46" customWidth="1"/>
    <col min="10219" max="10219" width="11.42578125" style="46" customWidth="1"/>
    <col min="10220" max="10235" width="11.42578125" style="46"/>
    <col min="10236" max="10237" width="7.7109375" style="46" customWidth="1"/>
    <col min="10238" max="10238" width="50.7109375" style="46" customWidth="1"/>
    <col min="10239" max="10470" width="11.42578125" style="46"/>
    <col min="10471" max="10472" width="9.85546875" style="46" customWidth="1"/>
    <col min="10473" max="10473" width="34.28515625" style="46" customWidth="1"/>
    <col min="10474" max="10474" width="2.7109375" style="46" customWidth="1"/>
    <col min="10475" max="10475" width="11.42578125" style="46" customWidth="1"/>
    <col min="10476" max="10491" width="11.42578125" style="46"/>
    <col min="10492" max="10493" width="7.7109375" style="46" customWidth="1"/>
    <col min="10494" max="10494" width="50.7109375" style="46" customWidth="1"/>
    <col min="10495" max="10726" width="11.42578125" style="46"/>
    <col min="10727" max="10728" width="9.85546875" style="46" customWidth="1"/>
    <col min="10729" max="10729" width="34.28515625" style="46" customWidth="1"/>
    <col min="10730" max="10730" width="2.7109375" style="46" customWidth="1"/>
    <col min="10731" max="10731" width="11.42578125" style="46" customWidth="1"/>
    <col min="10732" max="10747" width="11.42578125" style="46"/>
    <col min="10748" max="10749" width="7.7109375" style="46" customWidth="1"/>
    <col min="10750" max="10750" width="50.7109375" style="46" customWidth="1"/>
    <col min="10751" max="10982" width="11.42578125" style="46"/>
    <col min="10983" max="10984" width="9.85546875" style="46" customWidth="1"/>
    <col min="10985" max="10985" width="34.28515625" style="46" customWidth="1"/>
    <col min="10986" max="10986" width="2.7109375" style="46" customWidth="1"/>
    <col min="10987" max="10987" width="11.42578125" style="46" customWidth="1"/>
    <col min="10988" max="11003" width="11.42578125" style="46"/>
    <col min="11004" max="11005" width="7.7109375" style="46" customWidth="1"/>
    <col min="11006" max="11006" width="50.7109375" style="46" customWidth="1"/>
    <col min="11007" max="11238" width="11.42578125" style="46"/>
    <col min="11239" max="11240" width="9.85546875" style="46" customWidth="1"/>
    <col min="11241" max="11241" width="34.28515625" style="46" customWidth="1"/>
    <col min="11242" max="11242" width="2.7109375" style="46" customWidth="1"/>
    <col min="11243" max="11243" width="11.42578125" style="46" customWidth="1"/>
    <col min="11244" max="11259" width="11.42578125" style="46"/>
    <col min="11260" max="11261" width="7.7109375" style="46" customWidth="1"/>
    <col min="11262" max="11262" width="50.7109375" style="46" customWidth="1"/>
    <col min="11263" max="11494" width="11.42578125" style="46"/>
    <col min="11495" max="11496" width="9.85546875" style="46" customWidth="1"/>
    <col min="11497" max="11497" width="34.28515625" style="46" customWidth="1"/>
    <col min="11498" max="11498" width="2.7109375" style="46" customWidth="1"/>
    <col min="11499" max="11499" width="11.42578125" style="46" customWidth="1"/>
    <col min="11500" max="11515" width="11.42578125" style="46"/>
    <col min="11516" max="11517" width="7.7109375" style="46" customWidth="1"/>
    <col min="11518" max="11518" width="50.7109375" style="46" customWidth="1"/>
    <col min="11519" max="11750" width="11.42578125" style="46"/>
    <col min="11751" max="11752" width="9.85546875" style="46" customWidth="1"/>
    <col min="11753" max="11753" width="34.28515625" style="46" customWidth="1"/>
    <col min="11754" max="11754" width="2.7109375" style="46" customWidth="1"/>
    <col min="11755" max="11755" width="11.42578125" style="46" customWidth="1"/>
    <col min="11756" max="11771" width="11.42578125" style="46"/>
    <col min="11772" max="11773" width="7.7109375" style="46" customWidth="1"/>
    <col min="11774" max="11774" width="50.7109375" style="46" customWidth="1"/>
    <col min="11775" max="12006" width="11.42578125" style="46"/>
    <col min="12007" max="12008" width="9.85546875" style="46" customWidth="1"/>
    <col min="12009" max="12009" width="34.28515625" style="46" customWidth="1"/>
    <col min="12010" max="12010" width="2.7109375" style="46" customWidth="1"/>
    <col min="12011" max="12011" width="11.42578125" style="46" customWidth="1"/>
    <col min="12012" max="12027" width="11.42578125" style="46"/>
    <col min="12028" max="12029" width="7.7109375" style="46" customWidth="1"/>
    <col min="12030" max="12030" width="50.7109375" style="46" customWidth="1"/>
    <col min="12031" max="12262" width="11.42578125" style="46"/>
    <col min="12263" max="12264" width="9.85546875" style="46" customWidth="1"/>
    <col min="12265" max="12265" width="34.28515625" style="46" customWidth="1"/>
    <col min="12266" max="12266" width="2.7109375" style="46" customWidth="1"/>
    <col min="12267" max="12267" width="11.42578125" style="46" customWidth="1"/>
    <col min="12268" max="12283" width="11.42578125" style="46"/>
    <col min="12284" max="12285" width="7.7109375" style="46" customWidth="1"/>
    <col min="12286" max="12286" width="50.7109375" style="46" customWidth="1"/>
    <col min="12287" max="12518" width="11.42578125" style="46"/>
    <col min="12519" max="12520" width="9.85546875" style="46" customWidth="1"/>
    <col min="12521" max="12521" width="34.28515625" style="46" customWidth="1"/>
    <col min="12522" max="12522" width="2.7109375" style="46" customWidth="1"/>
    <col min="12523" max="12523" width="11.42578125" style="46" customWidth="1"/>
    <col min="12524" max="12539" width="11.42578125" style="46"/>
    <col min="12540" max="12541" width="7.7109375" style="46" customWidth="1"/>
    <col min="12542" max="12542" width="50.7109375" style="46" customWidth="1"/>
    <col min="12543" max="12774" width="11.42578125" style="46"/>
    <col min="12775" max="12776" width="9.85546875" style="46" customWidth="1"/>
    <col min="12777" max="12777" width="34.28515625" style="46" customWidth="1"/>
    <col min="12778" max="12778" width="2.7109375" style="46" customWidth="1"/>
    <col min="12779" max="12779" width="11.42578125" style="46" customWidth="1"/>
    <col min="12780" max="12795" width="11.42578125" style="46"/>
    <col min="12796" max="12797" width="7.7109375" style="46" customWidth="1"/>
    <col min="12798" max="12798" width="50.7109375" style="46" customWidth="1"/>
    <col min="12799" max="13030" width="11.42578125" style="46"/>
    <col min="13031" max="13032" width="9.85546875" style="46" customWidth="1"/>
    <col min="13033" max="13033" width="34.28515625" style="46" customWidth="1"/>
    <col min="13034" max="13034" width="2.7109375" style="46" customWidth="1"/>
    <col min="13035" max="13035" width="11.42578125" style="46" customWidth="1"/>
    <col min="13036" max="13051" width="11.42578125" style="46"/>
    <col min="13052" max="13053" width="7.7109375" style="46" customWidth="1"/>
    <col min="13054" max="13054" width="50.7109375" style="46" customWidth="1"/>
    <col min="13055" max="13286" width="11.42578125" style="46"/>
    <col min="13287" max="13288" width="9.85546875" style="46" customWidth="1"/>
    <col min="13289" max="13289" width="34.28515625" style="46" customWidth="1"/>
    <col min="13290" max="13290" width="2.7109375" style="46" customWidth="1"/>
    <col min="13291" max="13291" width="11.42578125" style="46" customWidth="1"/>
    <col min="13292" max="13307" width="11.42578125" style="46"/>
    <col min="13308" max="13309" width="7.7109375" style="46" customWidth="1"/>
    <col min="13310" max="13310" width="50.7109375" style="46" customWidth="1"/>
    <col min="13311" max="13542" width="11.42578125" style="46"/>
    <col min="13543" max="13544" width="9.85546875" style="46" customWidth="1"/>
    <col min="13545" max="13545" width="34.28515625" style="46" customWidth="1"/>
    <col min="13546" max="13546" width="2.7109375" style="46" customWidth="1"/>
    <col min="13547" max="13547" width="11.42578125" style="46" customWidth="1"/>
    <col min="13548" max="13563" width="11.42578125" style="46"/>
    <col min="13564" max="13565" width="7.7109375" style="46" customWidth="1"/>
    <col min="13566" max="13566" width="50.7109375" style="46" customWidth="1"/>
    <col min="13567" max="13798" width="11.42578125" style="46"/>
    <col min="13799" max="13800" width="9.85546875" style="46" customWidth="1"/>
    <col min="13801" max="13801" width="34.28515625" style="46" customWidth="1"/>
    <col min="13802" max="13802" width="2.7109375" style="46" customWidth="1"/>
    <col min="13803" max="13803" width="11.42578125" style="46" customWidth="1"/>
    <col min="13804" max="13819" width="11.42578125" style="46"/>
    <col min="13820" max="13821" width="7.7109375" style="46" customWidth="1"/>
    <col min="13822" max="13822" width="50.7109375" style="46" customWidth="1"/>
    <col min="13823" max="14054" width="11.42578125" style="46"/>
    <col min="14055" max="14056" width="9.85546875" style="46" customWidth="1"/>
    <col min="14057" max="14057" width="34.28515625" style="46" customWidth="1"/>
    <col min="14058" max="14058" width="2.7109375" style="46" customWidth="1"/>
    <col min="14059" max="14059" width="11.42578125" style="46" customWidth="1"/>
    <col min="14060" max="14075" width="11.42578125" style="46"/>
    <col min="14076" max="14077" width="7.7109375" style="46" customWidth="1"/>
    <col min="14078" max="14078" width="50.7109375" style="46" customWidth="1"/>
    <col min="14079" max="14310" width="11.42578125" style="46"/>
    <col min="14311" max="14312" width="9.85546875" style="46" customWidth="1"/>
    <col min="14313" max="14313" width="34.28515625" style="46" customWidth="1"/>
    <col min="14314" max="14314" width="2.7109375" style="46" customWidth="1"/>
    <col min="14315" max="14315" width="11.42578125" style="46" customWidth="1"/>
    <col min="14316" max="14331" width="11.42578125" style="46"/>
    <col min="14332" max="14333" width="7.7109375" style="46" customWidth="1"/>
    <col min="14334" max="14334" width="50.7109375" style="46" customWidth="1"/>
    <col min="14335" max="14566" width="11.42578125" style="46"/>
    <col min="14567" max="14568" width="9.85546875" style="46" customWidth="1"/>
    <col min="14569" max="14569" width="34.28515625" style="46" customWidth="1"/>
    <col min="14570" max="14570" width="2.7109375" style="46" customWidth="1"/>
    <col min="14571" max="14571" width="11.42578125" style="46" customWidth="1"/>
    <col min="14572" max="14587" width="11.42578125" style="46"/>
    <col min="14588" max="14589" width="7.7109375" style="46" customWidth="1"/>
    <col min="14590" max="14590" width="50.7109375" style="46" customWidth="1"/>
    <col min="14591" max="14822" width="11.42578125" style="46"/>
    <col min="14823" max="14824" width="9.85546875" style="46" customWidth="1"/>
    <col min="14825" max="14825" width="34.28515625" style="46" customWidth="1"/>
    <col min="14826" max="14826" width="2.7109375" style="46" customWidth="1"/>
    <col min="14827" max="14827" width="11.42578125" style="46" customWidth="1"/>
    <col min="14828" max="14843" width="11.42578125" style="46"/>
    <col min="14844" max="14845" width="7.7109375" style="46" customWidth="1"/>
    <col min="14846" max="14846" width="50.7109375" style="46" customWidth="1"/>
    <col min="14847" max="15078" width="11.42578125" style="46"/>
    <col min="15079" max="15080" width="9.85546875" style="46" customWidth="1"/>
    <col min="15081" max="15081" width="34.28515625" style="46" customWidth="1"/>
    <col min="15082" max="15082" width="2.7109375" style="46" customWidth="1"/>
    <col min="15083" max="15083" width="11.42578125" style="46" customWidth="1"/>
    <col min="15084" max="15099" width="11.42578125" style="46"/>
    <col min="15100" max="15101" width="7.7109375" style="46" customWidth="1"/>
    <col min="15102" max="15102" width="50.7109375" style="46" customWidth="1"/>
    <col min="15103" max="15334" width="11.42578125" style="46"/>
    <col min="15335" max="15336" width="9.85546875" style="46" customWidth="1"/>
    <col min="15337" max="15337" width="34.28515625" style="46" customWidth="1"/>
    <col min="15338" max="15338" width="2.7109375" style="46" customWidth="1"/>
    <col min="15339" max="15339" width="11.42578125" style="46" customWidth="1"/>
    <col min="15340" max="15355" width="11.42578125" style="46"/>
    <col min="15356" max="15357" width="7.7109375" style="46" customWidth="1"/>
    <col min="15358" max="15358" width="50.7109375" style="46" customWidth="1"/>
    <col min="15359" max="15590" width="11.42578125" style="46"/>
    <col min="15591" max="15592" width="9.85546875" style="46" customWidth="1"/>
    <col min="15593" max="15593" width="34.28515625" style="46" customWidth="1"/>
    <col min="15594" max="15594" width="2.7109375" style="46" customWidth="1"/>
    <col min="15595" max="15595" width="11.42578125" style="46" customWidth="1"/>
    <col min="15596" max="15611" width="11.42578125" style="46"/>
    <col min="15612" max="15613" width="7.7109375" style="46" customWidth="1"/>
    <col min="15614" max="15614" width="50.7109375" style="46" customWidth="1"/>
    <col min="15615" max="15846" width="11.42578125" style="46"/>
    <col min="15847" max="15848" width="9.85546875" style="46" customWidth="1"/>
    <col min="15849" max="15849" width="34.28515625" style="46" customWidth="1"/>
    <col min="15850" max="15850" width="2.7109375" style="46" customWidth="1"/>
    <col min="15851" max="15851" width="11.42578125" style="46" customWidth="1"/>
    <col min="15852" max="15867" width="11.42578125" style="46"/>
    <col min="15868" max="15869" width="7.7109375" style="46" customWidth="1"/>
    <col min="15870" max="15870" width="50.7109375" style="46" customWidth="1"/>
    <col min="15871" max="16102" width="11.42578125" style="46"/>
    <col min="16103" max="16104" width="9.85546875" style="46" customWidth="1"/>
    <col min="16105" max="16105" width="34.28515625" style="46" customWidth="1"/>
    <col min="16106" max="16106" width="2.7109375" style="46" customWidth="1"/>
    <col min="16107" max="16107" width="11.42578125" style="46" customWidth="1"/>
    <col min="16108" max="16123" width="11.42578125" style="46"/>
    <col min="16124" max="16125" width="7.7109375" style="46" customWidth="1"/>
    <col min="16126" max="16126" width="50.7109375" style="46" customWidth="1"/>
    <col min="16127" max="16384" width="11.42578125" style="46"/>
  </cols>
  <sheetData>
    <row r="1" spans="1:31" s="5" customFormat="1" ht="15" hidden="1" customHeight="1" x14ac:dyDescent="0.2">
      <c r="A1" s="1" t="str">
        <f>[1]CODES!$B$1083</f>
        <v>World Tourism Organization (2014), Complementary Information dataset [Electronic], UNWTO, Madrid, data updated on 10/09/2014.</v>
      </c>
      <c r="B1" s="1" t="str">
        <f>[1]CODES!B216</f>
        <v>UGANDA</v>
      </c>
      <c r="C1" s="1" t="str">
        <f>[1]CODES!C216</f>
        <v>OUGANDA</v>
      </c>
      <c r="D1" s="1" t="str">
        <f>[1]CODES!D216</f>
        <v>UGANDA</v>
      </c>
      <c r="E1" s="2" t="str">
        <f>[1]CODES!$B$676</f>
        <v>32.3 Bed-places capacity - all accommodation establishments</v>
      </c>
      <c r="F1" s="2" t="str">
        <f>[1]CODES!$C$676</f>
        <v>32.3 Capacite en places-lit - ensemble des moyens d'hebergement</v>
      </c>
      <c r="G1" s="2" t="str">
        <f>[1]CODES!$D$676</f>
        <v>32.3 Capacidad en plazas-cama - conjunto de los medios de alojamiento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70"/>
      <c r="U1" s="3"/>
      <c r="V1" s="3"/>
      <c r="W1" s="3"/>
      <c r="X1" s="3"/>
      <c r="Y1" s="3"/>
      <c r="Z1" s="3"/>
      <c r="AA1" s="3"/>
      <c r="AB1" s="3"/>
      <c r="AC1" s="3"/>
      <c r="AD1" s="3"/>
      <c r="AE1" s="4" t="s">
        <v>0</v>
      </c>
    </row>
    <row r="2" spans="1:31" s="5" customFormat="1" ht="15.95" hidden="1" customHeight="1" x14ac:dyDescent="0.2">
      <c r="A2" t="str">
        <f>[1]CODES!$B$1077</f>
        <v>Conceptual references and technical notes are available in the Methodological Notes to the Tourism Statistics Database:</v>
      </c>
      <c r="B2" s="1" t="str">
        <f>[1]CODES!$B$1064</f>
        <v>SEE:
►Series with data
►Complete list</v>
      </c>
      <c r="C2" s="1" t="str">
        <f>[1]CODES!$C$1064</f>
        <v>À VOIR:
►Séries avec données
►Liste complète</v>
      </c>
      <c r="D2" s="1" t="str">
        <f>[1]CODES!$D$1064</f>
        <v>VER:
►Series con datos
►Lista completa</v>
      </c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9"/>
      <c r="AC2" s="9"/>
      <c r="AD2" s="9"/>
      <c r="AE2" s="10" t="str">
        <f>[1]CODES!J216</f>
        <v>IN</v>
      </c>
    </row>
    <row r="3" spans="1:31" s="5" customFormat="1" ht="15.95" hidden="1" customHeight="1" x14ac:dyDescent="0.2">
      <c r="A3" s="11" t="str">
        <f>[1]CODES!$B$1078</f>
        <v>http://statistics.unwto.org/news/2016-02-22/methodological-notes-tourism-statistics-database-2016-edition</v>
      </c>
      <c r="B3" s="1" t="str">
        <f>[1]CODES!$B$1065</f>
        <v>DATA</v>
      </c>
      <c r="C3" s="1" t="str">
        <f>[1]CODES!$C$1065</f>
        <v>DONNÉES</v>
      </c>
      <c r="D3" s="1" t="str">
        <f>[1]CODES!$D$1065</f>
        <v>DATOS</v>
      </c>
      <c r="E3" s="1" t="str">
        <f>[1]CODES!$B$1066</f>
        <v>NO DATA</v>
      </c>
      <c r="F3" s="1" t="str">
        <f>[1]CODES!$C$1066</f>
        <v>SANS DONNÉE</v>
      </c>
      <c r="G3" s="1" t="str">
        <f>[1]CODES!$D$1066</f>
        <v>SIN DATOS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9"/>
      <c r="AC3" s="9"/>
      <c r="AD3" s="9"/>
      <c r="AE3" s="10">
        <f>IF(OR(AE1&lt;&gt;"CORREO",AE2="IN"),1,IF(AE2="FR",2,3))</f>
        <v>1</v>
      </c>
    </row>
    <row r="4" spans="1:31" s="18" customFormat="1" ht="29.25" customHeight="1" x14ac:dyDescent="0.2">
      <c r="A4" s="12">
        <v>800</v>
      </c>
      <c r="B4" s="13" t="str">
        <f>IF($AE$3=1,$B$1,IF($AE$3=2,$C$1,$D$1))</f>
        <v>UGANDA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7"/>
    </row>
    <row r="5" spans="1:31" s="26" customFormat="1" ht="35.1" customHeight="1" thickBot="1" x14ac:dyDescent="0.25">
      <c r="A5" s="19">
        <v>1401</v>
      </c>
      <c r="B5" s="20" t="str">
        <f>IF($AE$3=1,$E$1,IF($AE$3=2,$F$1,$G$1))</f>
        <v>32.3 Bed-places capacity - all accommodation establishments</v>
      </c>
      <c r="C5" s="21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W5" s="24"/>
      <c r="X5" s="24"/>
      <c r="Y5" s="24"/>
      <c r="Z5" s="23"/>
      <c r="AA5" s="23"/>
      <c r="AB5" s="25"/>
      <c r="AC5" s="25"/>
      <c r="AD5" s="25"/>
      <c r="AE5" s="17"/>
    </row>
    <row r="6" spans="1:31" s="32" customFormat="1" ht="50.1" customHeight="1" thickTop="1" thickBot="1" x14ac:dyDescent="0.3">
      <c r="A6" s="28" t="s">
        <v>1</v>
      </c>
      <c r="B6" s="29"/>
      <c r="C6" s="29" t="s">
        <v>2</v>
      </c>
      <c r="D6" s="29">
        <v>1995</v>
      </c>
      <c r="E6" s="29">
        <f t="shared" ref="E6:V6" si="0">D6+1</f>
        <v>1996</v>
      </c>
      <c r="F6" s="29">
        <f t="shared" si="0"/>
        <v>1997</v>
      </c>
      <c r="G6" s="29">
        <f t="shared" si="0"/>
        <v>1998</v>
      </c>
      <c r="H6" s="29">
        <f t="shared" si="0"/>
        <v>1999</v>
      </c>
      <c r="I6" s="29">
        <f t="shared" si="0"/>
        <v>2000</v>
      </c>
      <c r="J6" s="29">
        <f t="shared" si="0"/>
        <v>2001</v>
      </c>
      <c r="K6" s="29">
        <f t="shared" si="0"/>
        <v>2002</v>
      </c>
      <c r="L6" s="29">
        <f t="shared" si="0"/>
        <v>2003</v>
      </c>
      <c r="M6" s="29">
        <f t="shared" si="0"/>
        <v>2004</v>
      </c>
      <c r="N6" s="29">
        <f t="shared" si="0"/>
        <v>2005</v>
      </c>
      <c r="O6" s="29">
        <f t="shared" si="0"/>
        <v>2006</v>
      </c>
      <c r="P6" s="29">
        <f t="shared" si="0"/>
        <v>2007</v>
      </c>
      <c r="Q6" s="29">
        <f t="shared" si="0"/>
        <v>2008</v>
      </c>
      <c r="R6" s="29">
        <f t="shared" si="0"/>
        <v>2009</v>
      </c>
      <c r="S6" s="29">
        <f t="shared" si="0"/>
        <v>2010</v>
      </c>
      <c r="T6" s="29">
        <f t="shared" si="0"/>
        <v>2011</v>
      </c>
      <c r="U6" s="29">
        <f t="shared" si="0"/>
        <v>2012</v>
      </c>
      <c r="V6" s="29">
        <f t="shared" si="0"/>
        <v>2013</v>
      </c>
      <c r="W6" s="29">
        <f>V6+1</f>
        <v>2014</v>
      </c>
      <c r="X6" s="29">
        <f>W6+1</f>
        <v>2015</v>
      </c>
      <c r="Y6" s="29">
        <f>X6+1</f>
        <v>2016</v>
      </c>
      <c r="Z6" s="30" t="str">
        <f>[1]CODES!$B$1067&amp;" "&amp;Y6</f>
        <v>Market
share 2016</v>
      </c>
      <c r="AA6" s="30" t="str">
        <f>[1]CODES!$B$1068&amp;" "&amp;
Y6&amp;"-"&amp;X6</f>
        <v>% Change 2016-2015</v>
      </c>
      <c r="AB6" s="30" t="s">
        <v>3</v>
      </c>
      <c r="AC6" s="30" t="s">
        <v>3</v>
      </c>
      <c r="AD6" s="30" t="s">
        <v>4</v>
      </c>
      <c r="AE6" s="31" t="str">
        <f>IF($AE$3=1,$B$2,IF($AE$3=2,$C$2,$D$2))</f>
        <v>SEE:
►Series with data
►Complete list</v>
      </c>
    </row>
    <row r="7" spans="1:31" s="32" customFormat="1" ht="3" customHeight="1" thickTop="1" thickBot="1" x14ac:dyDescent="0.3">
      <c r="A7" s="33"/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  <c r="AA7" s="36"/>
      <c r="AB7" s="36"/>
      <c r="AC7" s="36"/>
      <c r="AD7" s="36"/>
      <c r="AE7" s="67" t="str">
        <f>AE8</f>
        <v>DATA</v>
      </c>
    </row>
    <row r="8" spans="1:31" ht="16.5" thickTop="1" thickBot="1" x14ac:dyDescent="0.25">
      <c r="A8" s="38" t="str">
        <f>[1]CODES!$A370</f>
        <v>03</v>
      </c>
      <c r="B8" s="39" t="str">
        <f>IF($AE$3=1,[1]CODES!$B370,IF($AE$3=2,[1]CODES!$C370,[1]CODES!$D370))</f>
        <v>TOTAL</v>
      </c>
      <c r="C8" s="40" t="str">
        <f t="shared" ref="C8:C71" si="1">IF(AB8="","","(*)")</f>
        <v/>
      </c>
      <c r="D8" s="41">
        <f t="shared" ref="D8:Y8" si="2">SUM(D9,D108)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  <c r="M8" s="41">
        <f t="shared" si="2"/>
        <v>0</v>
      </c>
      <c r="N8" s="41">
        <f t="shared" si="2"/>
        <v>0</v>
      </c>
      <c r="O8" s="41">
        <f t="shared" si="2"/>
        <v>0</v>
      </c>
      <c r="P8" s="41">
        <f t="shared" si="2"/>
        <v>0</v>
      </c>
      <c r="Q8" s="41">
        <f t="shared" si="2"/>
        <v>0</v>
      </c>
      <c r="R8" s="41">
        <f t="shared" si="2"/>
        <v>0</v>
      </c>
      <c r="S8" s="41">
        <f t="shared" si="2"/>
        <v>0</v>
      </c>
      <c r="T8" s="41">
        <f t="shared" si="2"/>
        <v>0</v>
      </c>
      <c r="U8" s="41">
        <f t="shared" si="2"/>
        <v>0</v>
      </c>
      <c r="V8" s="41">
        <f t="shared" si="2"/>
        <v>293769</v>
      </c>
      <c r="W8" s="41">
        <f t="shared" si="2"/>
        <v>354232</v>
      </c>
      <c r="X8" s="41">
        <f t="shared" si="2"/>
        <v>0</v>
      </c>
      <c r="Y8" s="41">
        <f t="shared" si="2"/>
        <v>0</v>
      </c>
      <c r="Z8" s="42" t="str">
        <f t="shared" ref="Z8:Z39" si="3">IF(N(Y8)=0,"",Y8/Y$8*100)</f>
        <v/>
      </c>
      <c r="AA8" s="42" t="str">
        <f t="shared" ref="AA8:AA39" si="4">IF(OR(N(Y8)=0,N(X8)=0),"",Y8/X8*100-100)</f>
        <v/>
      </c>
      <c r="AB8" s="43"/>
      <c r="AC8" s="43"/>
      <c r="AD8" s="44"/>
      <c r="AE8" s="45" t="str">
        <f t="shared" ref="AE8:AE39" si="5">IF(MAX(U8:Y8)&gt;0,IF(AE$3=1,$B$3,IF(AE$3=2,$C$3,$D$3)),IF(AE$3=1,$E$3,IF(AE$3=2,$F$3,$G$3)))</f>
        <v>DATA</v>
      </c>
    </row>
    <row r="9" spans="1:31" ht="31.5" thickTop="1" thickBot="1" x14ac:dyDescent="0.25">
      <c r="A9" s="38" t="str">
        <f>[1]CODES!$A371</f>
        <v>031</v>
      </c>
      <c r="B9" s="39" t="str">
        <f>IF($AE$3=1,[1]CODES!$B371,IF($AE$3=2,[1]CODES!$C371,[1]CODES!$D371))</f>
        <v>COLLECTIVE TOURISM ESTABLISHMENTS</v>
      </c>
      <c r="C9" s="40" t="str">
        <f t="shared" si="1"/>
        <v/>
      </c>
      <c r="D9" s="48">
        <f t="shared" ref="D9:Y9" si="6">SUM(D10,D46,D82)</f>
        <v>0</v>
      </c>
      <c r="E9" s="48">
        <f t="shared" si="6"/>
        <v>0</v>
      </c>
      <c r="F9" s="48">
        <f t="shared" si="6"/>
        <v>0</v>
      </c>
      <c r="G9" s="48">
        <f t="shared" si="6"/>
        <v>0</v>
      </c>
      <c r="H9" s="48">
        <f t="shared" si="6"/>
        <v>0</v>
      </c>
      <c r="I9" s="48">
        <f t="shared" si="6"/>
        <v>0</v>
      </c>
      <c r="J9" s="48">
        <f t="shared" si="6"/>
        <v>0</v>
      </c>
      <c r="K9" s="48">
        <f t="shared" si="6"/>
        <v>0</v>
      </c>
      <c r="L9" s="48">
        <f t="shared" si="6"/>
        <v>0</v>
      </c>
      <c r="M9" s="48">
        <f t="shared" si="6"/>
        <v>0</v>
      </c>
      <c r="N9" s="48">
        <f t="shared" si="6"/>
        <v>0</v>
      </c>
      <c r="O9" s="48">
        <f t="shared" si="6"/>
        <v>0</v>
      </c>
      <c r="P9" s="48">
        <f t="shared" si="6"/>
        <v>0</v>
      </c>
      <c r="Q9" s="48">
        <f t="shared" si="6"/>
        <v>0</v>
      </c>
      <c r="R9" s="48">
        <f t="shared" si="6"/>
        <v>0</v>
      </c>
      <c r="S9" s="48">
        <f t="shared" si="6"/>
        <v>0</v>
      </c>
      <c r="T9" s="48">
        <f t="shared" si="6"/>
        <v>0</v>
      </c>
      <c r="U9" s="48">
        <f t="shared" si="6"/>
        <v>0</v>
      </c>
      <c r="V9" s="48">
        <f t="shared" si="6"/>
        <v>292179</v>
      </c>
      <c r="W9" s="48">
        <f t="shared" si="6"/>
        <v>354232</v>
      </c>
      <c r="X9" s="48">
        <f t="shared" si="6"/>
        <v>0</v>
      </c>
      <c r="Y9" s="48">
        <f t="shared" si="6"/>
        <v>0</v>
      </c>
      <c r="Z9" s="49" t="str">
        <f t="shared" si="3"/>
        <v/>
      </c>
      <c r="AA9" s="49" t="str">
        <f t="shared" si="4"/>
        <v/>
      </c>
      <c r="AB9" s="50"/>
      <c r="AC9" s="51"/>
      <c r="AD9" s="51"/>
      <c r="AE9" s="45" t="str">
        <f t="shared" si="5"/>
        <v>DATA</v>
      </c>
    </row>
    <row r="10" spans="1:31" ht="31.5" thickTop="1" thickBot="1" x14ac:dyDescent="0.25">
      <c r="A10" s="38" t="str">
        <f>[1]CODES!$A372</f>
        <v>0311</v>
      </c>
      <c r="B10" s="39" t="str">
        <f>IF($AE$3=1,[1]CODES!$B372,IF($AE$3=2,[1]CODES!$C372,[1]CODES!$D372))</f>
        <v>HOTELS AND SIMILAR ESTABLISHMENTS</v>
      </c>
      <c r="C10" s="40" t="str">
        <f t="shared" si="1"/>
        <v/>
      </c>
      <c r="D10" s="48">
        <f t="shared" ref="D10:Y10" si="7">SUM(D11,D30)</f>
        <v>0</v>
      </c>
      <c r="E10" s="48">
        <f t="shared" si="7"/>
        <v>0</v>
      </c>
      <c r="F10" s="48">
        <f t="shared" si="7"/>
        <v>0</v>
      </c>
      <c r="G10" s="48">
        <f t="shared" si="7"/>
        <v>0</v>
      </c>
      <c r="H10" s="48">
        <f t="shared" si="7"/>
        <v>0</v>
      </c>
      <c r="I10" s="48">
        <f t="shared" si="7"/>
        <v>0</v>
      </c>
      <c r="J10" s="48">
        <f t="shared" si="7"/>
        <v>0</v>
      </c>
      <c r="K10" s="48">
        <f t="shared" si="7"/>
        <v>0</v>
      </c>
      <c r="L10" s="48">
        <f t="shared" si="7"/>
        <v>0</v>
      </c>
      <c r="M10" s="48">
        <f t="shared" si="7"/>
        <v>0</v>
      </c>
      <c r="N10" s="48">
        <f t="shared" si="7"/>
        <v>0</v>
      </c>
      <c r="O10" s="48">
        <f t="shared" si="7"/>
        <v>0</v>
      </c>
      <c r="P10" s="48">
        <f t="shared" si="7"/>
        <v>0</v>
      </c>
      <c r="Q10" s="48">
        <f t="shared" si="7"/>
        <v>0</v>
      </c>
      <c r="R10" s="48">
        <f t="shared" si="7"/>
        <v>0</v>
      </c>
      <c r="S10" s="48">
        <f t="shared" si="7"/>
        <v>0</v>
      </c>
      <c r="T10" s="48">
        <f t="shared" si="7"/>
        <v>0</v>
      </c>
      <c r="U10" s="48">
        <f t="shared" si="7"/>
        <v>0</v>
      </c>
      <c r="V10" s="48">
        <f t="shared" si="7"/>
        <v>290884</v>
      </c>
      <c r="W10" s="48">
        <f t="shared" si="7"/>
        <v>354232</v>
      </c>
      <c r="X10" s="48">
        <f t="shared" si="7"/>
        <v>0</v>
      </c>
      <c r="Y10" s="48">
        <f t="shared" si="7"/>
        <v>0</v>
      </c>
      <c r="Z10" s="68" t="str">
        <f t="shared" si="3"/>
        <v/>
      </c>
      <c r="AA10" s="68" t="str">
        <f t="shared" si="4"/>
        <v/>
      </c>
      <c r="AB10" s="50"/>
      <c r="AC10" s="51"/>
      <c r="AD10" s="51"/>
      <c r="AE10" s="45" t="str">
        <f t="shared" si="5"/>
        <v>DATA</v>
      </c>
    </row>
    <row r="11" spans="1:31" ht="16.5" thickTop="1" thickBot="1" x14ac:dyDescent="0.25">
      <c r="A11" s="38" t="str">
        <f>[1]CODES!$A373</f>
        <v>03111</v>
      </c>
      <c r="B11" s="39" t="str">
        <f>IF($AE$3=1,[1]CODES!$B373,IF($AE$3=2,[1]CODES!$C373,[1]CODES!$D373))</f>
        <v>HOTELS</v>
      </c>
      <c r="C11" s="40" t="str">
        <f t="shared" si="1"/>
        <v/>
      </c>
      <c r="D11" s="48">
        <f t="shared" ref="D11:Y11" si="8">SUM(D12:D29)</f>
        <v>0</v>
      </c>
      <c r="E11" s="48">
        <f t="shared" si="8"/>
        <v>0</v>
      </c>
      <c r="F11" s="48">
        <f t="shared" si="8"/>
        <v>0</v>
      </c>
      <c r="G11" s="48">
        <f t="shared" si="8"/>
        <v>0</v>
      </c>
      <c r="H11" s="48">
        <f t="shared" si="8"/>
        <v>0</v>
      </c>
      <c r="I11" s="48">
        <f t="shared" si="8"/>
        <v>0</v>
      </c>
      <c r="J11" s="48">
        <f t="shared" si="8"/>
        <v>0</v>
      </c>
      <c r="K11" s="48">
        <f t="shared" si="8"/>
        <v>0</v>
      </c>
      <c r="L11" s="48">
        <f t="shared" si="8"/>
        <v>0</v>
      </c>
      <c r="M11" s="48">
        <f t="shared" si="8"/>
        <v>0</v>
      </c>
      <c r="N11" s="48">
        <f t="shared" si="8"/>
        <v>0</v>
      </c>
      <c r="O11" s="48">
        <f t="shared" si="8"/>
        <v>0</v>
      </c>
      <c r="P11" s="48">
        <f t="shared" si="8"/>
        <v>0</v>
      </c>
      <c r="Q11" s="48">
        <f t="shared" si="8"/>
        <v>0</v>
      </c>
      <c r="R11" s="48">
        <f t="shared" si="8"/>
        <v>0</v>
      </c>
      <c r="S11" s="48">
        <f t="shared" si="8"/>
        <v>0</v>
      </c>
      <c r="T11" s="48">
        <f t="shared" si="8"/>
        <v>0</v>
      </c>
      <c r="U11" s="48">
        <f t="shared" si="8"/>
        <v>0</v>
      </c>
      <c r="V11" s="48">
        <f t="shared" si="8"/>
        <v>148364</v>
      </c>
      <c r="W11" s="48">
        <f t="shared" si="8"/>
        <v>188285</v>
      </c>
      <c r="X11" s="48">
        <f t="shared" si="8"/>
        <v>0</v>
      </c>
      <c r="Y11" s="48">
        <f t="shared" si="8"/>
        <v>0</v>
      </c>
      <c r="Z11" s="68" t="str">
        <f t="shared" si="3"/>
        <v/>
      </c>
      <c r="AA11" s="68" t="str">
        <f t="shared" si="4"/>
        <v/>
      </c>
      <c r="AB11" s="50"/>
      <c r="AC11" s="51"/>
      <c r="AD11" s="51"/>
      <c r="AE11" s="45" t="str">
        <f t="shared" si="5"/>
        <v>DATA</v>
      </c>
    </row>
    <row r="12" spans="1:31" ht="15.75" hidden="1" thickTop="1" thickBot="1" x14ac:dyDescent="0.25">
      <c r="A12" s="52" t="str">
        <f>[1]CODES!$A374</f>
        <v>0311100</v>
      </c>
      <c r="B12" s="53" t="str">
        <f>IF($AE$3=1,[1]CODES!$B374,IF($AE$3=2,[1]CODES!$C374,[1]CODES!$D374))</f>
        <v>Classified hotels</v>
      </c>
      <c r="C12" s="54" t="str">
        <f t="shared" si="1"/>
        <v/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49" t="str">
        <f t="shared" si="3"/>
        <v/>
      </c>
      <c r="AA12" s="49" t="str">
        <f t="shared" si="4"/>
        <v/>
      </c>
      <c r="AB12" s="51"/>
      <c r="AC12" s="51"/>
      <c r="AD12" s="51"/>
      <c r="AE12" s="45" t="str">
        <f t="shared" si="5"/>
        <v>NO DATA</v>
      </c>
    </row>
    <row r="13" spans="1:31" ht="15.75" hidden="1" thickTop="1" thickBot="1" x14ac:dyDescent="0.25">
      <c r="A13" s="52" t="str">
        <f>[1]CODES!$A375</f>
        <v>0311101</v>
      </c>
      <c r="B13" s="53" t="str">
        <f>IF($AE$3=1,[1]CODES!$B375,IF($AE$3=2,[1]CODES!$C375,[1]CODES!$D375))</f>
        <v>De luxe</v>
      </c>
      <c r="C13" s="54" t="str">
        <f t="shared" si="1"/>
        <v/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49" t="str">
        <f t="shared" si="3"/>
        <v/>
      </c>
      <c r="AA13" s="49" t="str">
        <f t="shared" si="4"/>
        <v/>
      </c>
      <c r="AB13" s="51"/>
      <c r="AC13" s="51"/>
      <c r="AD13" s="51"/>
      <c r="AE13" s="45" t="str">
        <f t="shared" si="5"/>
        <v>NO DATA</v>
      </c>
    </row>
    <row r="14" spans="1:31" ht="15.75" hidden="1" thickTop="1" thickBot="1" x14ac:dyDescent="0.25">
      <c r="A14" s="52" t="str">
        <f>[1]CODES!$A376</f>
        <v>0311102</v>
      </c>
      <c r="B14" s="53" t="str">
        <f>IF($AE$3=1,[1]CODES!$B376,IF($AE$3=2,[1]CODES!$C376,[1]CODES!$D376))</f>
        <v>5 stars</v>
      </c>
      <c r="C14" s="54" t="str">
        <f t="shared" si="1"/>
        <v/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49" t="str">
        <f t="shared" si="3"/>
        <v/>
      </c>
      <c r="AA14" s="49" t="str">
        <f t="shared" si="4"/>
        <v/>
      </c>
      <c r="AB14" s="51"/>
      <c r="AC14" s="51"/>
      <c r="AD14" s="51"/>
      <c r="AE14" s="45" t="str">
        <f t="shared" si="5"/>
        <v>NO DATA</v>
      </c>
    </row>
    <row r="15" spans="1:31" ht="15.75" hidden="1" thickTop="1" thickBot="1" x14ac:dyDescent="0.25">
      <c r="A15" s="52" t="str">
        <f>[1]CODES!$A377</f>
        <v>0311103</v>
      </c>
      <c r="B15" s="53" t="str">
        <f>IF($AE$3=1,[1]CODES!$B377,IF($AE$3=2,[1]CODES!$C377,[1]CODES!$D377))</f>
        <v>4 stars</v>
      </c>
      <c r="C15" s="54" t="str">
        <f t="shared" si="1"/>
        <v/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49" t="str">
        <f t="shared" si="3"/>
        <v/>
      </c>
      <c r="AA15" s="49" t="str">
        <f t="shared" si="4"/>
        <v/>
      </c>
      <c r="AB15" s="51"/>
      <c r="AC15" s="51"/>
      <c r="AD15" s="51"/>
      <c r="AE15" s="45" t="str">
        <f t="shared" si="5"/>
        <v>NO DATA</v>
      </c>
    </row>
    <row r="16" spans="1:31" ht="15.75" hidden="1" thickTop="1" thickBot="1" x14ac:dyDescent="0.25">
      <c r="A16" s="52" t="str">
        <f>[1]CODES!$A378</f>
        <v>0311104</v>
      </c>
      <c r="B16" s="53" t="str">
        <f>IF($AE$3=1,[1]CODES!$B378,IF($AE$3=2,[1]CODES!$C378,[1]CODES!$D378))</f>
        <v>3 stars</v>
      </c>
      <c r="C16" s="54" t="str">
        <f t="shared" si="1"/>
        <v/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49" t="str">
        <f t="shared" si="3"/>
        <v/>
      </c>
      <c r="AA16" s="49" t="str">
        <f t="shared" si="4"/>
        <v/>
      </c>
      <c r="AB16" s="51"/>
      <c r="AC16" s="51"/>
      <c r="AD16" s="51"/>
      <c r="AE16" s="45" t="str">
        <f t="shared" si="5"/>
        <v>NO DATA</v>
      </c>
    </row>
    <row r="17" spans="1:31" ht="15.75" hidden="1" thickTop="1" thickBot="1" x14ac:dyDescent="0.25">
      <c r="A17" s="52" t="str">
        <f>[1]CODES!$A379</f>
        <v>0311105</v>
      </c>
      <c r="B17" s="53" t="str">
        <f>IF($AE$3=1,[1]CODES!$B379,IF($AE$3=2,[1]CODES!$C379,[1]CODES!$D379))</f>
        <v>2 stars</v>
      </c>
      <c r="C17" s="54" t="str">
        <f t="shared" si="1"/>
        <v/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49" t="str">
        <f t="shared" si="3"/>
        <v/>
      </c>
      <c r="AA17" s="49" t="str">
        <f t="shared" si="4"/>
        <v/>
      </c>
      <c r="AB17" s="51"/>
      <c r="AC17" s="51"/>
      <c r="AD17" s="51"/>
      <c r="AE17" s="45" t="str">
        <f t="shared" si="5"/>
        <v>NO DATA</v>
      </c>
    </row>
    <row r="18" spans="1:31" ht="15.75" hidden="1" thickTop="1" thickBot="1" x14ac:dyDescent="0.25">
      <c r="A18" s="52" t="str">
        <f>[1]CODES!$A380</f>
        <v>0311106</v>
      </c>
      <c r="B18" s="53" t="str">
        <f>IF($AE$3=1,[1]CODES!$B380,IF($AE$3=2,[1]CODES!$C380,[1]CODES!$D380))</f>
        <v>1 star</v>
      </c>
      <c r="C18" s="54" t="str">
        <f t="shared" si="1"/>
        <v/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49" t="str">
        <f t="shared" si="3"/>
        <v/>
      </c>
      <c r="AA18" s="49" t="str">
        <f t="shared" si="4"/>
        <v/>
      </c>
      <c r="AB18" s="51"/>
      <c r="AC18" s="51"/>
      <c r="AD18" s="51"/>
      <c r="AE18" s="45" t="str">
        <f t="shared" si="5"/>
        <v>NO DATA</v>
      </c>
    </row>
    <row r="19" spans="1:31" ht="15.75" hidden="1" thickTop="1" thickBot="1" x14ac:dyDescent="0.25">
      <c r="A19" s="52" t="str">
        <f>[1]CODES!$A381</f>
        <v>0311107</v>
      </c>
      <c r="B19" s="53" t="str">
        <f>IF($AE$3=1,[1]CODES!$B381,IF($AE$3=2,[1]CODES!$C381,[1]CODES!$D381))</f>
        <v>Unclassified hotels</v>
      </c>
      <c r="C19" s="54" t="str">
        <f t="shared" si="1"/>
        <v/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49" t="str">
        <f t="shared" si="3"/>
        <v/>
      </c>
      <c r="AA19" s="49" t="str">
        <f t="shared" si="4"/>
        <v/>
      </c>
      <c r="AB19" s="51"/>
      <c r="AC19" s="51"/>
      <c r="AD19" s="51"/>
      <c r="AE19" s="45" t="str">
        <f t="shared" si="5"/>
        <v>NO DATA</v>
      </c>
    </row>
    <row r="20" spans="1:31" ht="15.75" thickTop="1" thickBot="1" x14ac:dyDescent="0.25">
      <c r="A20" s="52" t="str">
        <f>[1]CODES!$A382</f>
        <v>0311108</v>
      </c>
      <c r="B20" s="53" t="str">
        <f>IF($AE$3=1,[1]CODES!$B382,IF($AE$3=2,[1]CODES!$C382,[1]CODES!$D382))</f>
        <v>All hotels</v>
      </c>
      <c r="C20" s="54" t="str">
        <f t="shared" si="1"/>
        <v/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>
        <v>133196</v>
      </c>
      <c r="W20" s="55">
        <v>171297</v>
      </c>
      <c r="X20" s="55"/>
      <c r="Y20" s="55"/>
      <c r="Z20" s="49" t="str">
        <f t="shared" si="3"/>
        <v/>
      </c>
      <c r="AA20" s="49" t="str">
        <f t="shared" si="4"/>
        <v/>
      </c>
      <c r="AB20" s="51"/>
      <c r="AC20" s="51"/>
      <c r="AD20" s="51"/>
      <c r="AE20" s="45" t="str">
        <f t="shared" si="5"/>
        <v>DATA</v>
      </c>
    </row>
    <row r="21" spans="1:31" ht="15.75" thickTop="1" thickBot="1" x14ac:dyDescent="0.25">
      <c r="A21" s="52" t="str">
        <f>[1]CODES!$A383</f>
        <v>0311109</v>
      </c>
      <c r="B21" s="53" t="str">
        <f>IF($AE$3=1,[1]CODES!$B383,IF($AE$3=2,[1]CODES!$C383,[1]CODES!$D383))</f>
        <v>Apartment-hotels</v>
      </c>
      <c r="C21" s="54" t="str">
        <f t="shared" si="1"/>
        <v/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>
        <v>2010</v>
      </c>
      <c r="W21" s="55">
        <v>1476</v>
      </c>
      <c r="X21" s="55"/>
      <c r="Y21" s="55"/>
      <c r="Z21" s="49" t="str">
        <f t="shared" si="3"/>
        <v/>
      </c>
      <c r="AA21" s="49" t="str">
        <f t="shared" si="4"/>
        <v/>
      </c>
      <c r="AB21" s="51"/>
      <c r="AC21" s="51"/>
      <c r="AD21" s="51"/>
      <c r="AE21" s="45" t="str">
        <f t="shared" si="5"/>
        <v>DATA</v>
      </c>
    </row>
    <row r="22" spans="1:31" ht="15.75" thickTop="1" thickBot="1" x14ac:dyDescent="0.25">
      <c r="A22" s="52" t="str">
        <f>[1]CODES!$A384</f>
        <v>0311110</v>
      </c>
      <c r="B22" s="53" t="str">
        <f>IF($AE$3=1,[1]CODES!$B384,IF($AE$3=2,[1]CODES!$C384,[1]CODES!$D384))</f>
        <v>Motels</v>
      </c>
      <c r="C22" s="54" t="str">
        <f t="shared" si="1"/>
        <v/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>
        <v>9227</v>
      </c>
      <c r="W22" s="55">
        <v>8417</v>
      </c>
      <c r="X22" s="55"/>
      <c r="Y22" s="55"/>
      <c r="Z22" s="49" t="str">
        <f t="shared" si="3"/>
        <v/>
      </c>
      <c r="AA22" s="49" t="str">
        <f t="shared" si="4"/>
        <v/>
      </c>
      <c r="AB22" s="51"/>
      <c r="AC22" s="51"/>
      <c r="AD22" s="51"/>
      <c r="AE22" s="45" t="str">
        <f t="shared" si="5"/>
        <v>DATA</v>
      </c>
    </row>
    <row r="23" spans="1:31" ht="15.75" hidden="1" thickTop="1" thickBot="1" x14ac:dyDescent="0.25">
      <c r="A23" s="52" t="str">
        <f>[1]CODES!$A385</f>
        <v>0311111</v>
      </c>
      <c r="B23" s="53" t="str">
        <f>IF($AE$3=1,[1]CODES!$B385,IF($AE$3=2,[1]CODES!$C385,[1]CODES!$D385))</f>
        <v>Roadside inns</v>
      </c>
      <c r="C23" s="54" t="str">
        <f t="shared" si="1"/>
        <v/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49" t="str">
        <f t="shared" si="3"/>
        <v/>
      </c>
      <c r="AA23" s="49" t="str">
        <f t="shared" si="4"/>
        <v/>
      </c>
      <c r="AB23" s="51"/>
      <c r="AC23" s="51"/>
      <c r="AD23" s="51"/>
      <c r="AE23" s="45" t="str">
        <f t="shared" si="5"/>
        <v>NO DATA</v>
      </c>
    </row>
    <row r="24" spans="1:31" ht="15.75" hidden="1" thickTop="1" thickBot="1" x14ac:dyDescent="0.25">
      <c r="A24" s="52" t="str">
        <f>[1]CODES!$A386</f>
        <v>0311112</v>
      </c>
      <c r="B24" s="53" t="str">
        <f>IF($AE$3=1,[1]CODES!$B386,IF($AE$3=2,[1]CODES!$C386,[1]CODES!$D386))</f>
        <v>Beach hotels</v>
      </c>
      <c r="C24" s="54" t="str">
        <f t="shared" si="1"/>
        <v/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49" t="str">
        <f t="shared" si="3"/>
        <v/>
      </c>
      <c r="AA24" s="49" t="str">
        <f t="shared" si="4"/>
        <v/>
      </c>
      <c r="AB24" s="51"/>
      <c r="AC24" s="51"/>
      <c r="AD24" s="51"/>
      <c r="AE24" s="45" t="str">
        <f t="shared" si="5"/>
        <v>NO DATA</v>
      </c>
    </row>
    <row r="25" spans="1:31" ht="15.75" hidden="1" thickTop="1" thickBot="1" x14ac:dyDescent="0.25">
      <c r="A25" s="52" t="str">
        <f>[1]CODES!$A387</f>
        <v>0311113</v>
      </c>
      <c r="B25" s="53" t="str">
        <f>IF($AE$3=1,[1]CODES!$B387,IF($AE$3=2,[1]CODES!$C387,[1]CODES!$D387))</f>
        <v>Residential clubs</v>
      </c>
      <c r="C25" s="54" t="str">
        <f t="shared" si="1"/>
        <v/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49" t="str">
        <f t="shared" si="3"/>
        <v/>
      </c>
      <c r="AA25" s="49" t="str">
        <f t="shared" si="4"/>
        <v/>
      </c>
      <c r="AB25" s="51"/>
      <c r="AC25" s="51"/>
      <c r="AD25" s="51"/>
      <c r="AE25" s="45" t="str">
        <f t="shared" si="5"/>
        <v>NO DATA</v>
      </c>
    </row>
    <row r="26" spans="1:31" ht="15.75" hidden="1" thickTop="1" thickBot="1" x14ac:dyDescent="0.25">
      <c r="A26" s="52" t="str">
        <f>[1]CODES!$A388</f>
        <v>0311114</v>
      </c>
      <c r="B26" s="53" t="str">
        <f>IF($AE$3=1,[1]CODES!$B388,IF($AE$3=2,[1]CODES!$C388,[1]CODES!$D388))</f>
        <v>Motor hotels</v>
      </c>
      <c r="C26" s="54" t="str">
        <f t="shared" si="1"/>
        <v/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49" t="str">
        <f t="shared" si="3"/>
        <v/>
      </c>
      <c r="AA26" s="49" t="str">
        <f t="shared" si="4"/>
        <v/>
      </c>
      <c r="AB26" s="51"/>
      <c r="AC26" s="51"/>
      <c r="AD26" s="51"/>
      <c r="AE26" s="45" t="str">
        <f t="shared" si="5"/>
        <v>NO DATA</v>
      </c>
    </row>
    <row r="27" spans="1:31" ht="15.75" hidden="1" thickTop="1" thickBot="1" x14ac:dyDescent="0.25">
      <c r="A27" s="52" t="str">
        <f>[1]CODES!$A389</f>
        <v>0311115</v>
      </c>
      <c r="B27" s="53" t="str">
        <f>IF($AE$3=1,[1]CODES!$B389,IF($AE$3=2,[1]CODES!$C389,[1]CODES!$D389))</f>
        <v>Paradores/Pousadas</v>
      </c>
      <c r="C27" s="54" t="str">
        <f t="shared" si="1"/>
        <v/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49" t="str">
        <f t="shared" si="3"/>
        <v/>
      </c>
      <c r="AA27" s="49" t="str">
        <f t="shared" si="4"/>
        <v/>
      </c>
      <c r="AB27" s="51"/>
      <c r="AC27" s="51"/>
      <c r="AD27" s="51"/>
      <c r="AE27" s="45" t="str">
        <f t="shared" si="5"/>
        <v>NO DATA</v>
      </c>
    </row>
    <row r="28" spans="1:31" ht="15.75" hidden="1" thickTop="1" thickBot="1" x14ac:dyDescent="0.25">
      <c r="A28" s="52" t="str">
        <f>[1]CODES!$A390</f>
        <v>0311116</v>
      </c>
      <c r="B28" s="53" t="str">
        <f>IF($AE$3=1,[1]CODES!$B390,IF($AE$3=2,[1]CODES!$C390,[1]CODES!$D390))</f>
        <v>Hotel safaris</v>
      </c>
      <c r="C28" s="54" t="str">
        <f t="shared" si="1"/>
        <v/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49" t="str">
        <f t="shared" si="3"/>
        <v/>
      </c>
      <c r="AA28" s="49" t="str">
        <f t="shared" si="4"/>
        <v/>
      </c>
      <c r="AB28" s="51"/>
      <c r="AC28" s="51"/>
      <c r="AD28" s="51"/>
      <c r="AE28" s="45" t="str">
        <f t="shared" si="5"/>
        <v>NO DATA</v>
      </c>
    </row>
    <row r="29" spans="1:31" ht="15.75" thickTop="1" thickBot="1" x14ac:dyDescent="0.25">
      <c r="A29" s="52" t="str">
        <f>[1]CODES!$A391</f>
        <v>0311199</v>
      </c>
      <c r="B29" s="53" t="str">
        <f>IF($AE$3=1,[1]CODES!$B391,IF($AE$3=2,[1]CODES!$C391,[1]CODES!$D391))</f>
        <v>Others (specify)</v>
      </c>
      <c r="C29" s="54" t="str">
        <f t="shared" si="1"/>
        <v/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>
        <v>3931</v>
      </c>
      <c r="W29" s="55">
        <v>7095</v>
      </c>
      <c r="X29" s="55"/>
      <c r="Y29" s="55"/>
      <c r="Z29" s="49" t="str">
        <f t="shared" si="3"/>
        <v/>
      </c>
      <c r="AA29" s="49" t="str">
        <f t="shared" si="4"/>
        <v/>
      </c>
      <c r="AB29" s="51"/>
      <c r="AC29" s="51"/>
      <c r="AD29" s="51"/>
      <c r="AE29" s="45" t="str">
        <f t="shared" si="5"/>
        <v>DATA</v>
      </c>
    </row>
    <row r="30" spans="1:31" ht="16.5" thickTop="1" thickBot="1" x14ac:dyDescent="0.25">
      <c r="A30" s="38" t="str">
        <f>[1]CODES!$A392</f>
        <v>03112</v>
      </c>
      <c r="B30" s="39" t="str">
        <f>IF($AE$3=1,[1]CODES!$B392,IF($AE$3=2,[1]CODES!$C392,[1]CODES!$D392))</f>
        <v>SIMILAR ESTABLISHMENTS</v>
      </c>
      <c r="C30" s="40" t="str">
        <f t="shared" si="1"/>
        <v/>
      </c>
      <c r="D30" s="48">
        <f t="shared" ref="D30:Y30" si="9">SUM(D31:D45)</f>
        <v>0</v>
      </c>
      <c r="E30" s="48">
        <f t="shared" si="9"/>
        <v>0</v>
      </c>
      <c r="F30" s="48">
        <f t="shared" si="9"/>
        <v>0</v>
      </c>
      <c r="G30" s="48">
        <f t="shared" si="9"/>
        <v>0</v>
      </c>
      <c r="H30" s="48">
        <f t="shared" si="9"/>
        <v>0</v>
      </c>
      <c r="I30" s="48">
        <f t="shared" si="9"/>
        <v>0</v>
      </c>
      <c r="J30" s="48">
        <f t="shared" si="9"/>
        <v>0</v>
      </c>
      <c r="K30" s="48">
        <f t="shared" si="9"/>
        <v>0</v>
      </c>
      <c r="L30" s="48">
        <f t="shared" si="9"/>
        <v>0</v>
      </c>
      <c r="M30" s="48">
        <f t="shared" si="9"/>
        <v>0</v>
      </c>
      <c r="N30" s="48">
        <f t="shared" si="9"/>
        <v>0</v>
      </c>
      <c r="O30" s="48">
        <f t="shared" si="9"/>
        <v>0</v>
      </c>
      <c r="P30" s="48">
        <f t="shared" si="9"/>
        <v>0</v>
      </c>
      <c r="Q30" s="48">
        <f t="shared" si="9"/>
        <v>0</v>
      </c>
      <c r="R30" s="48">
        <f t="shared" si="9"/>
        <v>0</v>
      </c>
      <c r="S30" s="48">
        <f t="shared" si="9"/>
        <v>0</v>
      </c>
      <c r="T30" s="48">
        <f t="shared" si="9"/>
        <v>0</v>
      </c>
      <c r="U30" s="48">
        <f t="shared" si="9"/>
        <v>0</v>
      </c>
      <c r="V30" s="48">
        <f t="shared" si="9"/>
        <v>142520</v>
      </c>
      <c r="W30" s="48">
        <f t="shared" si="9"/>
        <v>165947</v>
      </c>
      <c r="X30" s="48">
        <f t="shared" si="9"/>
        <v>0</v>
      </c>
      <c r="Y30" s="48">
        <f t="shared" si="9"/>
        <v>0</v>
      </c>
      <c r="Z30" s="68" t="str">
        <f t="shared" si="3"/>
        <v/>
      </c>
      <c r="AA30" s="68" t="str">
        <f t="shared" si="4"/>
        <v/>
      </c>
      <c r="AB30" s="50"/>
      <c r="AC30" s="51"/>
      <c r="AD30" s="51"/>
      <c r="AE30" s="45" t="str">
        <f t="shared" si="5"/>
        <v>DATA</v>
      </c>
    </row>
    <row r="31" spans="1:31" ht="15.75" hidden="1" thickTop="1" thickBot="1" x14ac:dyDescent="0.25">
      <c r="A31" s="52" t="str">
        <f>[1]CODES!$A393</f>
        <v>0311200</v>
      </c>
      <c r="B31" s="53" t="str">
        <f>IF($AE$3=1,[1]CODES!$B393,IF($AE$3=2,[1]CODES!$C393,[1]CODES!$D393))</f>
        <v>Boarding houses</v>
      </c>
      <c r="C31" s="54" t="str">
        <f t="shared" si="1"/>
        <v/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49" t="str">
        <f t="shared" si="3"/>
        <v/>
      </c>
      <c r="AA31" s="49" t="str">
        <f t="shared" si="4"/>
        <v/>
      </c>
      <c r="AB31" s="51"/>
      <c r="AC31" s="51"/>
      <c r="AD31" s="51"/>
      <c r="AE31" s="45" t="str">
        <f t="shared" si="5"/>
        <v>NO DATA</v>
      </c>
    </row>
    <row r="32" spans="1:31" ht="15.75" hidden="1" thickTop="1" thickBot="1" x14ac:dyDescent="0.25">
      <c r="A32" s="52" t="str">
        <f>[1]CODES!$A394</f>
        <v>0311201</v>
      </c>
      <c r="B32" s="53" t="str">
        <f>IF($AE$3=1,[1]CODES!$B394,IF($AE$3=2,[1]CODES!$C394,[1]CODES!$D394))</f>
        <v>Tourist residence</v>
      </c>
      <c r="C32" s="54" t="str">
        <f t="shared" si="1"/>
        <v/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49" t="str">
        <f t="shared" si="3"/>
        <v/>
      </c>
      <c r="AA32" s="49" t="str">
        <f t="shared" si="4"/>
        <v/>
      </c>
      <c r="AB32" s="51"/>
      <c r="AC32" s="51"/>
      <c r="AD32" s="51"/>
      <c r="AE32" s="45" t="str">
        <f t="shared" si="5"/>
        <v>NO DATA</v>
      </c>
    </row>
    <row r="33" spans="1:31" ht="15.75" thickTop="1" thickBot="1" x14ac:dyDescent="0.25">
      <c r="A33" s="52" t="str">
        <f>[1]CODES!$A395</f>
        <v>0311202</v>
      </c>
      <c r="B33" s="53" t="str">
        <f>IF($AE$3=1,[1]CODES!$B395,IF($AE$3=2,[1]CODES!$C395,[1]CODES!$D395))</f>
        <v>Guest houses</v>
      </c>
      <c r="C33" s="54" t="str">
        <f t="shared" si="1"/>
        <v/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>
        <v>104069</v>
      </c>
      <c r="W33" s="55">
        <v>118744</v>
      </c>
      <c r="X33" s="55"/>
      <c r="Y33" s="55"/>
      <c r="Z33" s="49" t="str">
        <f t="shared" si="3"/>
        <v/>
      </c>
      <c r="AA33" s="49" t="str">
        <f t="shared" si="4"/>
        <v/>
      </c>
      <c r="AB33" s="51"/>
      <c r="AC33" s="51"/>
      <c r="AD33" s="51"/>
      <c r="AE33" s="45" t="str">
        <f t="shared" si="5"/>
        <v>DATA</v>
      </c>
    </row>
    <row r="34" spans="1:31" ht="15.75" hidden="1" thickTop="1" thickBot="1" x14ac:dyDescent="0.25">
      <c r="A34" s="52" t="str">
        <f>[1]CODES!$A396</f>
        <v>0311203</v>
      </c>
      <c r="B34" s="53" t="str">
        <f>IF($AE$3=1,[1]CODES!$B396,IF($AE$3=2,[1]CODES!$C396,[1]CODES!$D396))</f>
        <v>Bed and breakfast</v>
      </c>
      <c r="C34" s="54" t="str">
        <f t="shared" si="1"/>
        <v/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49" t="str">
        <f t="shared" si="3"/>
        <v/>
      </c>
      <c r="AA34" s="49" t="str">
        <f t="shared" si="4"/>
        <v/>
      </c>
      <c r="AB34" s="51"/>
      <c r="AC34" s="51"/>
      <c r="AD34" s="51"/>
      <c r="AE34" s="45" t="str">
        <f t="shared" si="5"/>
        <v>NO DATA</v>
      </c>
    </row>
    <row r="35" spans="1:31" ht="15.75" thickTop="1" thickBot="1" x14ac:dyDescent="0.25">
      <c r="A35" s="52" t="str">
        <f>[1]CODES!$A397</f>
        <v>0311204</v>
      </c>
      <c r="B35" s="53" t="str">
        <f>IF($AE$3=1,[1]CODES!$B397,IF($AE$3=2,[1]CODES!$C397,[1]CODES!$D397))</f>
        <v>Lodges</v>
      </c>
      <c r="C35" s="54" t="str">
        <f t="shared" si="1"/>
        <v/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>
        <v>34388</v>
      </c>
      <c r="W35" s="55">
        <v>43368</v>
      </c>
      <c r="X35" s="55"/>
      <c r="Y35" s="55"/>
      <c r="Z35" s="49" t="str">
        <f t="shared" si="3"/>
        <v/>
      </c>
      <c r="AA35" s="49" t="str">
        <f t="shared" si="4"/>
        <v/>
      </c>
      <c r="AB35" s="51"/>
      <c r="AC35" s="51"/>
      <c r="AD35" s="51"/>
      <c r="AE35" s="45" t="str">
        <f t="shared" si="5"/>
        <v>DATA</v>
      </c>
    </row>
    <row r="36" spans="1:31" ht="15.75" hidden="1" thickTop="1" thickBot="1" x14ac:dyDescent="0.25">
      <c r="A36" s="52" t="str">
        <f>[1]CODES!$A398</f>
        <v>0311205</v>
      </c>
      <c r="B36" s="53" t="str">
        <f>IF($AE$3=1,[1]CODES!$B398,IF($AE$3=2,[1]CODES!$C398,[1]CODES!$D398))</f>
        <v>Inns</v>
      </c>
      <c r="C36" s="54" t="str">
        <f t="shared" si="1"/>
        <v/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49" t="str">
        <f t="shared" si="3"/>
        <v/>
      </c>
      <c r="AA36" s="49" t="str">
        <f t="shared" si="4"/>
        <v/>
      </c>
      <c r="AB36" s="51"/>
      <c r="AC36" s="51"/>
      <c r="AD36" s="51"/>
      <c r="AE36" s="45" t="str">
        <f t="shared" si="5"/>
        <v>NO DATA</v>
      </c>
    </row>
    <row r="37" spans="1:31" ht="15.75" thickTop="1" thickBot="1" x14ac:dyDescent="0.25">
      <c r="A37" s="52" t="str">
        <f>[1]CODES!$A399</f>
        <v>0311206</v>
      </c>
      <c r="B37" s="53" t="str">
        <f>IF($AE$3=1,[1]CODES!$B399,IF($AE$3=2,[1]CODES!$C399,[1]CODES!$D399))</f>
        <v>Hostels</v>
      </c>
      <c r="C37" s="54" t="str">
        <f t="shared" si="1"/>
        <v/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>
        <v>1410</v>
      </c>
      <c r="W37" s="55">
        <v>520</v>
      </c>
      <c r="X37" s="55"/>
      <c r="Y37" s="55"/>
      <c r="Z37" s="49" t="str">
        <f t="shared" si="3"/>
        <v/>
      </c>
      <c r="AA37" s="49" t="str">
        <f t="shared" si="4"/>
        <v/>
      </c>
      <c r="AB37" s="51"/>
      <c r="AC37" s="51"/>
      <c r="AD37" s="51"/>
      <c r="AE37" s="45" t="str">
        <f t="shared" si="5"/>
        <v>DATA</v>
      </c>
    </row>
    <row r="38" spans="1:31" ht="15.75" hidden="1" thickTop="1" thickBot="1" x14ac:dyDescent="0.25">
      <c r="A38" s="52" t="str">
        <f>[1]CODES!$A400</f>
        <v>0311207</v>
      </c>
      <c r="B38" s="53" t="str">
        <f>IF($AE$3=1,[1]CODES!$B400,IF($AE$3=2,[1]CODES!$C400,[1]CODES!$D400))</f>
        <v>Holiday villages</v>
      </c>
      <c r="C38" s="54" t="str">
        <f t="shared" si="1"/>
        <v/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49" t="str">
        <f t="shared" si="3"/>
        <v/>
      </c>
      <c r="AA38" s="49" t="str">
        <f t="shared" si="4"/>
        <v/>
      </c>
      <c r="AB38" s="51"/>
      <c r="AC38" s="51"/>
      <c r="AD38" s="51"/>
      <c r="AE38" s="45" t="str">
        <f t="shared" si="5"/>
        <v>NO DATA</v>
      </c>
    </row>
    <row r="39" spans="1:31" ht="15.75" hidden="1" thickTop="1" thickBot="1" x14ac:dyDescent="0.25">
      <c r="A39" s="52" t="str">
        <f>[1]CODES!$A401</f>
        <v>0311208</v>
      </c>
      <c r="B39" s="53" t="str">
        <f>IF($AE$3=1,[1]CODES!$B401,IF($AE$3=2,[1]CODES!$C401,[1]CODES!$D401))</f>
        <v>Large resort hotels</v>
      </c>
      <c r="C39" s="54" t="str">
        <f t="shared" si="1"/>
        <v/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49" t="str">
        <f t="shared" si="3"/>
        <v/>
      </c>
      <c r="AA39" s="49" t="str">
        <f t="shared" si="4"/>
        <v/>
      </c>
      <c r="AB39" s="51"/>
      <c r="AC39" s="51"/>
      <c r="AD39" s="51"/>
      <c r="AE39" s="45" t="str">
        <f t="shared" si="5"/>
        <v>NO DATA</v>
      </c>
    </row>
    <row r="40" spans="1:31" ht="15.75" hidden="1" thickTop="1" thickBot="1" x14ac:dyDescent="0.25">
      <c r="A40" s="52" t="str">
        <f>[1]CODES!$A402</f>
        <v>0311209</v>
      </c>
      <c r="B40" s="53" t="str">
        <f>IF($AE$3=1,[1]CODES!$B402,IF($AE$3=2,[1]CODES!$C402,[1]CODES!$D402))</f>
        <v>Small resort hotels</v>
      </c>
      <c r="C40" s="54" t="str">
        <f t="shared" si="1"/>
        <v/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49" t="str">
        <f t="shared" ref="Z40:Z71" si="10">IF(N(Y40)=0,"",Y40/Y$8*100)</f>
        <v/>
      </c>
      <c r="AA40" s="49" t="str">
        <f t="shared" ref="AA40:AA71" si="11">IF(OR(N(Y40)=0,N(X40)=0),"",Y40/X40*100-100)</f>
        <v/>
      </c>
      <c r="AB40" s="51"/>
      <c r="AC40" s="51"/>
      <c r="AD40" s="51"/>
      <c r="AE40" s="45" t="str">
        <f t="shared" ref="AE40:AE71" si="12">IF(MAX(U40:Y40)&gt;0,IF(AE$3=1,$B$3,IF(AE$3=2,$C$3,$D$3)),IF(AE$3=1,$E$3,IF(AE$3=2,$F$3,$G$3)))</f>
        <v>NO DATA</v>
      </c>
    </row>
    <row r="41" spans="1:31" ht="15.75" thickTop="1" thickBot="1" x14ac:dyDescent="0.25">
      <c r="A41" s="52" t="str">
        <f>[1]CODES!$A403</f>
        <v>0311210</v>
      </c>
      <c r="B41" s="53" t="str">
        <f>IF($AE$3=1,[1]CODES!$B403,IF($AE$3=2,[1]CODES!$C403,[1]CODES!$D403))</f>
        <v>Cottage colonies</v>
      </c>
      <c r="C41" s="54" t="str">
        <f t="shared" si="1"/>
        <v/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>
        <v>2653</v>
      </c>
      <c r="W41" s="55">
        <v>3315</v>
      </c>
      <c r="X41" s="55"/>
      <c r="Y41" s="55"/>
      <c r="Z41" s="49" t="str">
        <f t="shared" si="10"/>
        <v/>
      </c>
      <c r="AA41" s="49" t="str">
        <f t="shared" si="11"/>
        <v/>
      </c>
      <c r="AB41" s="51"/>
      <c r="AC41" s="51"/>
      <c r="AD41" s="51"/>
      <c r="AE41" s="45" t="str">
        <f t="shared" si="12"/>
        <v>DATA</v>
      </c>
    </row>
    <row r="42" spans="1:31" ht="15.75" hidden="1" thickTop="1" thickBot="1" x14ac:dyDescent="0.25">
      <c r="A42" s="52" t="str">
        <f>[1]CODES!$A404</f>
        <v>0311211</v>
      </c>
      <c r="B42" s="53" t="str">
        <f>IF($AE$3=1,[1]CODES!$B404,IF($AE$3=2,[1]CODES!$C404,[1]CODES!$D404))</f>
        <v>Resort hotels</v>
      </c>
      <c r="C42" s="54" t="str">
        <f t="shared" si="1"/>
        <v/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49" t="str">
        <f t="shared" si="10"/>
        <v/>
      </c>
      <c r="AA42" s="49" t="str">
        <f t="shared" si="11"/>
        <v/>
      </c>
      <c r="AB42" s="51"/>
      <c r="AC42" s="51"/>
      <c r="AD42" s="51"/>
      <c r="AE42" s="45" t="str">
        <f t="shared" si="12"/>
        <v>NO DATA</v>
      </c>
    </row>
    <row r="43" spans="1:31" ht="15.75" hidden="1" thickTop="1" thickBot="1" x14ac:dyDescent="0.25">
      <c r="A43" s="52" t="str">
        <f>[1]CODES!$A405</f>
        <v>0311212</v>
      </c>
      <c r="B43" s="53" t="str">
        <f>IF($AE$3=1,[1]CODES!$B405,IF($AE$3=2,[1]CODES!$C405,[1]CODES!$D405))</f>
        <v>Safari vessel hotels</v>
      </c>
      <c r="C43" s="54" t="str">
        <f t="shared" si="1"/>
        <v/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49" t="str">
        <f t="shared" si="10"/>
        <v/>
      </c>
      <c r="AA43" s="49" t="str">
        <f t="shared" si="11"/>
        <v/>
      </c>
      <c r="AB43" s="51"/>
      <c r="AC43" s="51"/>
      <c r="AD43" s="51"/>
      <c r="AE43" s="45" t="str">
        <f t="shared" si="12"/>
        <v>NO DATA</v>
      </c>
    </row>
    <row r="44" spans="1:31" ht="15.75" hidden="1" thickTop="1" thickBot="1" x14ac:dyDescent="0.25">
      <c r="A44" s="52" t="str">
        <f>[1]CODES!$A406</f>
        <v>0311213</v>
      </c>
      <c r="B44" s="53" t="str">
        <f>IF($AE$3=1,[1]CODES!$B406,IF($AE$3=2,[1]CODES!$C406,[1]CODES!$D406))</f>
        <v>Floating hotels</v>
      </c>
      <c r="C44" s="54" t="str">
        <f t="shared" si="1"/>
        <v/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49" t="str">
        <f t="shared" si="10"/>
        <v/>
      </c>
      <c r="AA44" s="49" t="str">
        <f t="shared" si="11"/>
        <v/>
      </c>
      <c r="AB44" s="51"/>
      <c r="AC44" s="51"/>
      <c r="AD44" s="51"/>
      <c r="AE44" s="45" t="str">
        <f t="shared" si="12"/>
        <v>NO DATA</v>
      </c>
    </row>
    <row r="45" spans="1:31" ht="15.75" hidden="1" thickTop="1" thickBot="1" x14ac:dyDescent="0.25">
      <c r="A45" s="52" t="str">
        <f>[1]CODES!$A407</f>
        <v>0311299</v>
      </c>
      <c r="B45" s="53" t="str">
        <f>IF($AE$3=1,[1]CODES!$B407,IF($AE$3=2,[1]CODES!$C407,[1]CODES!$D407))</f>
        <v>Others (specify)</v>
      </c>
      <c r="C45" s="54" t="str">
        <f t="shared" si="1"/>
        <v/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49" t="str">
        <f t="shared" si="10"/>
        <v/>
      </c>
      <c r="AA45" s="49" t="str">
        <f t="shared" si="11"/>
        <v/>
      </c>
      <c r="AB45" s="51"/>
      <c r="AC45" s="51"/>
      <c r="AD45" s="51"/>
      <c r="AE45" s="45" t="str">
        <f t="shared" si="12"/>
        <v>NO DATA</v>
      </c>
    </row>
    <row r="46" spans="1:31" s="69" customFormat="1" ht="31.5" hidden="1" thickTop="1" thickBot="1" x14ac:dyDescent="0.25">
      <c r="A46" s="38" t="str">
        <f>[1]CODES!$A408</f>
        <v>0312</v>
      </c>
      <c r="B46" s="39" t="str">
        <f>IF($AE$3=1,[1]CODES!$B408,IF($AE$3=2,[1]CODES!$C408,[1]CODES!$D408))</f>
        <v>SPECIALIZED ESTABLISHMENTS</v>
      </c>
      <c r="C46" s="40" t="str">
        <f t="shared" si="1"/>
        <v/>
      </c>
      <c r="D46" s="48">
        <f t="shared" ref="D46:Y46" si="13">SUM(D47,D58,D70,D76)</f>
        <v>0</v>
      </c>
      <c r="E46" s="48">
        <f t="shared" si="13"/>
        <v>0</v>
      </c>
      <c r="F46" s="48">
        <f t="shared" si="13"/>
        <v>0</v>
      </c>
      <c r="G46" s="48">
        <f t="shared" si="13"/>
        <v>0</v>
      </c>
      <c r="H46" s="48">
        <f t="shared" si="13"/>
        <v>0</v>
      </c>
      <c r="I46" s="48">
        <f t="shared" si="13"/>
        <v>0</v>
      </c>
      <c r="J46" s="48">
        <f t="shared" si="13"/>
        <v>0</v>
      </c>
      <c r="K46" s="48">
        <f t="shared" si="13"/>
        <v>0</v>
      </c>
      <c r="L46" s="48">
        <f t="shared" si="13"/>
        <v>0</v>
      </c>
      <c r="M46" s="48">
        <f t="shared" si="13"/>
        <v>0</v>
      </c>
      <c r="N46" s="48">
        <f t="shared" si="13"/>
        <v>0</v>
      </c>
      <c r="O46" s="48">
        <f t="shared" si="13"/>
        <v>0</v>
      </c>
      <c r="P46" s="48">
        <f t="shared" si="13"/>
        <v>0</v>
      </c>
      <c r="Q46" s="48">
        <f t="shared" si="13"/>
        <v>0</v>
      </c>
      <c r="R46" s="48">
        <f t="shared" si="13"/>
        <v>0</v>
      </c>
      <c r="S46" s="48">
        <f t="shared" si="13"/>
        <v>0</v>
      </c>
      <c r="T46" s="48">
        <f t="shared" si="13"/>
        <v>0</v>
      </c>
      <c r="U46" s="48">
        <f t="shared" si="13"/>
        <v>0</v>
      </c>
      <c r="V46" s="48">
        <f t="shared" si="13"/>
        <v>0</v>
      </c>
      <c r="W46" s="48">
        <f t="shared" si="13"/>
        <v>0</v>
      </c>
      <c r="X46" s="48">
        <f t="shared" si="13"/>
        <v>0</v>
      </c>
      <c r="Y46" s="48">
        <f t="shared" si="13"/>
        <v>0</v>
      </c>
      <c r="Z46" s="68" t="str">
        <f t="shared" si="10"/>
        <v/>
      </c>
      <c r="AA46" s="68" t="str">
        <f t="shared" si="11"/>
        <v/>
      </c>
      <c r="AB46" s="50"/>
      <c r="AC46" s="50"/>
      <c r="AD46" s="50"/>
      <c r="AE46" s="45" t="str">
        <f t="shared" si="12"/>
        <v>NO DATA</v>
      </c>
    </row>
    <row r="47" spans="1:31" s="69" customFormat="1" ht="16.5" hidden="1" thickTop="1" thickBot="1" x14ac:dyDescent="0.25">
      <c r="A47" s="38" t="str">
        <f>[1]CODES!$A409</f>
        <v>03121</v>
      </c>
      <c r="B47" s="39" t="str">
        <f>IF($AE$3=1,[1]CODES!$B409,IF($AE$3=2,[1]CODES!$C409,[1]CODES!$D409))</f>
        <v>HEALTH ESTABLISHMENTS</v>
      </c>
      <c r="C47" s="40" t="str">
        <f t="shared" si="1"/>
        <v/>
      </c>
      <c r="D47" s="48">
        <f t="shared" ref="D47:Y47" si="14">SUM(D48:D57)</f>
        <v>0</v>
      </c>
      <c r="E47" s="48">
        <f t="shared" si="14"/>
        <v>0</v>
      </c>
      <c r="F47" s="48">
        <f t="shared" si="14"/>
        <v>0</v>
      </c>
      <c r="G47" s="48">
        <f t="shared" si="14"/>
        <v>0</v>
      </c>
      <c r="H47" s="48">
        <f t="shared" si="14"/>
        <v>0</v>
      </c>
      <c r="I47" s="48">
        <f t="shared" si="14"/>
        <v>0</v>
      </c>
      <c r="J47" s="48">
        <f t="shared" si="14"/>
        <v>0</v>
      </c>
      <c r="K47" s="48">
        <f t="shared" si="14"/>
        <v>0</v>
      </c>
      <c r="L47" s="48">
        <f t="shared" si="14"/>
        <v>0</v>
      </c>
      <c r="M47" s="48">
        <f t="shared" si="14"/>
        <v>0</v>
      </c>
      <c r="N47" s="48">
        <f t="shared" si="14"/>
        <v>0</v>
      </c>
      <c r="O47" s="48">
        <f t="shared" si="14"/>
        <v>0</v>
      </c>
      <c r="P47" s="48">
        <f t="shared" si="14"/>
        <v>0</v>
      </c>
      <c r="Q47" s="48">
        <f t="shared" si="14"/>
        <v>0</v>
      </c>
      <c r="R47" s="48">
        <f t="shared" si="14"/>
        <v>0</v>
      </c>
      <c r="S47" s="48">
        <f t="shared" si="14"/>
        <v>0</v>
      </c>
      <c r="T47" s="48">
        <f t="shared" si="14"/>
        <v>0</v>
      </c>
      <c r="U47" s="48">
        <f t="shared" si="14"/>
        <v>0</v>
      </c>
      <c r="V47" s="48">
        <f t="shared" si="14"/>
        <v>0</v>
      </c>
      <c r="W47" s="48">
        <f t="shared" si="14"/>
        <v>0</v>
      </c>
      <c r="X47" s="48">
        <f t="shared" si="14"/>
        <v>0</v>
      </c>
      <c r="Y47" s="48">
        <f t="shared" si="14"/>
        <v>0</v>
      </c>
      <c r="Z47" s="68" t="str">
        <f t="shared" si="10"/>
        <v/>
      </c>
      <c r="AA47" s="68" t="str">
        <f t="shared" si="11"/>
        <v/>
      </c>
      <c r="AB47" s="50"/>
      <c r="AC47" s="50"/>
      <c r="AD47" s="50"/>
      <c r="AE47" s="45" t="str">
        <f t="shared" si="12"/>
        <v>NO DATA</v>
      </c>
    </row>
    <row r="48" spans="1:31" ht="15.75" hidden="1" thickTop="1" thickBot="1" x14ac:dyDescent="0.25">
      <c r="A48" s="52" t="str">
        <f>[1]CODES!$A410</f>
        <v>0312100</v>
      </c>
      <c r="B48" s="53" t="str">
        <f>IF($AE$3=1,[1]CODES!$B410,IF($AE$3=2,[1]CODES!$C410,[1]CODES!$D410))</f>
        <v>Spas</v>
      </c>
      <c r="C48" s="54" t="str">
        <f t="shared" si="1"/>
        <v/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>
        <v>0</v>
      </c>
      <c r="W48" s="55"/>
      <c r="X48" s="55"/>
      <c r="Y48" s="55"/>
      <c r="Z48" s="49" t="str">
        <f t="shared" si="10"/>
        <v/>
      </c>
      <c r="AA48" s="49" t="str">
        <f t="shared" si="11"/>
        <v/>
      </c>
      <c r="AB48" s="51"/>
      <c r="AC48" s="51"/>
      <c r="AD48" s="51"/>
      <c r="AE48" s="45" t="str">
        <f t="shared" si="12"/>
        <v>NO DATA</v>
      </c>
    </row>
    <row r="49" spans="1:31" ht="15.75" hidden="1" thickTop="1" thickBot="1" x14ac:dyDescent="0.25">
      <c r="A49" s="52" t="str">
        <f>[1]CODES!$A411</f>
        <v>0312101</v>
      </c>
      <c r="B49" s="53" t="str">
        <f>IF($AE$3=1,[1]CODES!$B411,IF($AE$3=2,[1]CODES!$C411,[1]CODES!$D411))</f>
        <v>Thermal resorts</v>
      </c>
      <c r="C49" s="54" t="str">
        <f t="shared" si="1"/>
        <v/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>
        <v>0</v>
      </c>
      <c r="W49" s="55"/>
      <c r="X49" s="55"/>
      <c r="Y49" s="55"/>
      <c r="Z49" s="49" t="str">
        <f t="shared" si="10"/>
        <v/>
      </c>
      <c r="AA49" s="49" t="str">
        <f t="shared" si="11"/>
        <v/>
      </c>
      <c r="AB49" s="51"/>
      <c r="AC49" s="51"/>
      <c r="AD49" s="51"/>
      <c r="AE49" s="45" t="str">
        <f t="shared" si="12"/>
        <v>NO DATA</v>
      </c>
    </row>
    <row r="50" spans="1:31" ht="15.75" hidden="1" thickTop="1" thickBot="1" x14ac:dyDescent="0.25">
      <c r="A50" s="52" t="str">
        <f>[1]CODES!$A412</f>
        <v>0312102</v>
      </c>
      <c r="B50" s="53" t="str">
        <f>IF($AE$3=1,[1]CODES!$B412,IF($AE$3=2,[1]CODES!$C412,[1]CODES!$D412))</f>
        <v>Sanatoria</v>
      </c>
      <c r="C50" s="54" t="str">
        <f t="shared" si="1"/>
        <v/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>
        <v>0</v>
      </c>
      <c r="W50" s="55"/>
      <c r="X50" s="55"/>
      <c r="Y50" s="55"/>
      <c r="Z50" s="49" t="str">
        <f t="shared" si="10"/>
        <v/>
      </c>
      <c r="AA50" s="49" t="str">
        <f t="shared" si="11"/>
        <v/>
      </c>
      <c r="AB50" s="51"/>
      <c r="AC50" s="51"/>
      <c r="AD50" s="51"/>
      <c r="AE50" s="45" t="str">
        <f t="shared" si="12"/>
        <v>NO DATA</v>
      </c>
    </row>
    <row r="51" spans="1:31" ht="15.75" hidden="1" thickTop="1" thickBot="1" x14ac:dyDescent="0.25">
      <c r="A51" s="52" t="str">
        <f>[1]CODES!$A413</f>
        <v>0312103</v>
      </c>
      <c r="B51" s="53" t="str">
        <f>IF($AE$3=1,[1]CODES!$B413,IF($AE$3=2,[1]CODES!$C413,[1]CODES!$D413))</f>
        <v>Mountain sanatoria</v>
      </c>
      <c r="C51" s="54" t="str">
        <f t="shared" si="1"/>
        <v/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>
        <v>0</v>
      </c>
      <c r="W51" s="55"/>
      <c r="X51" s="55"/>
      <c r="Y51" s="55"/>
      <c r="Z51" s="49" t="str">
        <f t="shared" si="10"/>
        <v/>
      </c>
      <c r="AA51" s="49" t="str">
        <f t="shared" si="11"/>
        <v/>
      </c>
      <c r="AB51" s="51"/>
      <c r="AC51" s="51"/>
      <c r="AD51" s="51"/>
      <c r="AE51" s="45" t="str">
        <f t="shared" si="12"/>
        <v>NO DATA</v>
      </c>
    </row>
    <row r="52" spans="1:31" ht="15.75" hidden="1" thickTop="1" thickBot="1" x14ac:dyDescent="0.25">
      <c r="A52" s="52" t="str">
        <f>[1]CODES!$A414</f>
        <v>0312104</v>
      </c>
      <c r="B52" s="53" t="str">
        <f>IF($AE$3=1,[1]CODES!$B414,IF($AE$3=2,[1]CODES!$C414,[1]CODES!$D414))</f>
        <v>Convalescent homes</v>
      </c>
      <c r="C52" s="54" t="str">
        <f t="shared" si="1"/>
        <v/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>
        <v>0</v>
      </c>
      <c r="W52" s="55"/>
      <c r="X52" s="55"/>
      <c r="Y52" s="55"/>
      <c r="Z52" s="49" t="str">
        <f t="shared" si="10"/>
        <v/>
      </c>
      <c r="AA52" s="49" t="str">
        <f t="shared" si="11"/>
        <v/>
      </c>
      <c r="AB52" s="51"/>
      <c r="AC52" s="51"/>
      <c r="AD52" s="51"/>
      <c r="AE52" s="45" t="str">
        <f t="shared" si="12"/>
        <v>NO DATA</v>
      </c>
    </row>
    <row r="53" spans="1:31" ht="15.75" hidden="1" thickTop="1" thickBot="1" x14ac:dyDescent="0.25">
      <c r="A53" s="52" t="str">
        <f>[1]CODES!$A415</f>
        <v>0312105</v>
      </c>
      <c r="B53" s="53" t="str">
        <f>IF($AE$3=1,[1]CODES!$B415,IF($AE$3=2,[1]CODES!$C415,[1]CODES!$D415))</f>
        <v>Homes for the elderly</v>
      </c>
      <c r="C53" s="54" t="str">
        <f t="shared" si="1"/>
        <v/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>
        <v>0</v>
      </c>
      <c r="W53" s="55"/>
      <c r="X53" s="55"/>
      <c r="Y53" s="55"/>
      <c r="Z53" s="49" t="str">
        <f t="shared" si="10"/>
        <v/>
      </c>
      <c r="AA53" s="49" t="str">
        <f t="shared" si="11"/>
        <v/>
      </c>
      <c r="AB53" s="51"/>
      <c r="AC53" s="51"/>
      <c r="AD53" s="51"/>
      <c r="AE53" s="45" t="str">
        <f t="shared" si="12"/>
        <v>NO DATA</v>
      </c>
    </row>
    <row r="54" spans="1:31" ht="15.75" hidden="1" thickTop="1" thickBot="1" x14ac:dyDescent="0.25">
      <c r="A54" s="52" t="str">
        <f>[1]CODES!$A416</f>
        <v>0312106</v>
      </c>
      <c r="B54" s="53" t="str">
        <f>IF($AE$3=1,[1]CODES!$B416,IF($AE$3=2,[1]CODES!$C416,[1]CODES!$D416))</f>
        <v>Health farms</v>
      </c>
      <c r="C54" s="54" t="str">
        <f t="shared" si="1"/>
        <v/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>
        <v>0</v>
      </c>
      <c r="W54" s="55"/>
      <c r="X54" s="55"/>
      <c r="Y54" s="55"/>
      <c r="Z54" s="49" t="str">
        <f t="shared" si="10"/>
        <v/>
      </c>
      <c r="AA54" s="49" t="str">
        <f t="shared" si="11"/>
        <v/>
      </c>
      <c r="AB54" s="51"/>
      <c r="AC54" s="51"/>
      <c r="AD54" s="51"/>
      <c r="AE54" s="45" t="str">
        <f t="shared" si="12"/>
        <v>NO DATA</v>
      </c>
    </row>
    <row r="55" spans="1:31" ht="15.75" hidden="1" thickTop="1" thickBot="1" x14ac:dyDescent="0.25">
      <c r="A55" s="52" t="str">
        <f>[1]CODES!$A417</f>
        <v>0312107</v>
      </c>
      <c r="B55" s="53" t="str">
        <f>IF($AE$3=1,[1]CODES!$B417,IF($AE$3=2,[1]CODES!$C417,[1]CODES!$D417))</f>
        <v>Rest houses</v>
      </c>
      <c r="C55" s="54" t="str">
        <f t="shared" si="1"/>
        <v/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>
        <v>0</v>
      </c>
      <c r="W55" s="55"/>
      <c r="X55" s="55"/>
      <c r="Y55" s="55"/>
      <c r="Z55" s="49" t="str">
        <f t="shared" si="10"/>
        <v/>
      </c>
      <c r="AA55" s="49" t="str">
        <f t="shared" si="11"/>
        <v/>
      </c>
      <c r="AB55" s="51"/>
      <c r="AC55" s="51"/>
      <c r="AD55" s="51"/>
      <c r="AE55" s="45" t="str">
        <f t="shared" si="12"/>
        <v>NO DATA</v>
      </c>
    </row>
    <row r="56" spans="1:31" ht="15.75" hidden="1" thickTop="1" thickBot="1" x14ac:dyDescent="0.25">
      <c r="A56" s="52" t="str">
        <f>[1]CODES!$A418</f>
        <v>0312198</v>
      </c>
      <c r="B56" s="53" t="str">
        <f>IF($AE$3=1,[1]CODES!$B418,IF($AE$3=2,[1]CODES!$C418,[1]CODES!$D418))</f>
        <v>Others (specify)</v>
      </c>
      <c r="C56" s="54" t="str">
        <f t="shared" si="1"/>
        <v/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>
        <v>0</v>
      </c>
      <c r="W56" s="55"/>
      <c r="X56" s="55"/>
      <c r="Y56" s="55"/>
      <c r="Z56" s="49" t="str">
        <f t="shared" si="10"/>
        <v/>
      </c>
      <c r="AA56" s="49" t="str">
        <f t="shared" si="11"/>
        <v/>
      </c>
      <c r="AB56" s="51"/>
      <c r="AC56" s="51"/>
      <c r="AD56" s="51"/>
      <c r="AE56" s="45" t="str">
        <f t="shared" si="12"/>
        <v>NO DATA</v>
      </c>
    </row>
    <row r="57" spans="1:31" ht="15.75" hidden="1" thickTop="1" thickBot="1" x14ac:dyDescent="0.25">
      <c r="A57" s="52" t="str">
        <f>[1]CODES!$A419</f>
        <v>0312199</v>
      </c>
      <c r="B57" s="53" t="str">
        <f>IF($AE$3=1,[1]CODES!$B419,IF($AE$3=2,[1]CODES!$C419,[1]CODES!$D419))</f>
        <v>All health establishments</v>
      </c>
      <c r="C57" s="54" t="str">
        <f t="shared" si="1"/>
        <v/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>
        <v>0</v>
      </c>
      <c r="W57" s="55"/>
      <c r="X57" s="55"/>
      <c r="Y57" s="55"/>
      <c r="Z57" s="49" t="str">
        <f t="shared" si="10"/>
        <v/>
      </c>
      <c r="AA57" s="49" t="str">
        <f t="shared" si="11"/>
        <v/>
      </c>
      <c r="AB57" s="51"/>
      <c r="AC57" s="51"/>
      <c r="AD57" s="51"/>
      <c r="AE57" s="45" t="str">
        <f t="shared" si="12"/>
        <v>NO DATA</v>
      </c>
    </row>
    <row r="58" spans="1:31" s="69" customFormat="1" ht="16.5" hidden="1" thickTop="1" thickBot="1" x14ac:dyDescent="0.25">
      <c r="A58" s="38" t="str">
        <f>[1]CODES!$A420</f>
        <v>03122</v>
      </c>
      <c r="B58" s="39" t="str">
        <f>IF($AE$3=1,[1]CODES!$B420,IF($AE$3=2,[1]CODES!$C420,[1]CODES!$D420))</f>
        <v>WORK AND HOLIDAY CAMPS</v>
      </c>
      <c r="C58" s="40" t="str">
        <f t="shared" si="1"/>
        <v/>
      </c>
      <c r="D58" s="48">
        <f t="shared" ref="D58:Y58" si="15">SUM(D59:D69)</f>
        <v>0</v>
      </c>
      <c r="E58" s="48">
        <f t="shared" si="15"/>
        <v>0</v>
      </c>
      <c r="F58" s="48">
        <f t="shared" si="15"/>
        <v>0</v>
      </c>
      <c r="G58" s="48">
        <f t="shared" si="15"/>
        <v>0</v>
      </c>
      <c r="H58" s="48">
        <f t="shared" si="15"/>
        <v>0</v>
      </c>
      <c r="I58" s="48">
        <f t="shared" si="15"/>
        <v>0</v>
      </c>
      <c r="J58" s="48">
        <f t="shared" si="15"/>
        <v>0</v>
      </c>
      <c r="K58" s="48">
        <f t="shared" si="15"/>
        <v>0</v>
      </c>
      <c r="L58" s="48">
        <f t="shared" si="15"/>
        <v>0</v>
      </c>
      <c r="M58" s="48">
        <f t="shared" si="15"/>
        <v>0</v>
      </c>
      <c r="N58" s="48">
        <f t="shared" si="15"/>
        <v>0</v>
      </c>
      <c r="O58" s="48">
        <f t="shared" si="15"/>
        <v>0</v>
      </c>
      <c r="P58" s="48">
        <f t="shared" si="15"/>
        <v>0</v>
      </c>
      <c r="Q58" s="48">
        <f t="shared" si="15"/>
        <v>0</v>
      </c>
      <c r="R58" s="48">
        <f t="shared" si="15"/>
        <v>0</v>
      </c>
      <c r="S58" s="48">
        <f t="shared" si="15"/>
        <v>0</v>
      </c>
      <c r="T58" s="48">
        <f t="shared" si="15"/>
        <v>0</v>
      </c>
      <c r="U58" s="48">
        <f t="shared" si="15"/>
        <v>0</v>
      </c>
      <c r="V58" s="48">
        <f t="shared" si="15"/>
        <v>0</v>
      </c>
      <c r="W58" s="48">
        <f t="shared" si="15"/>
        <v>0</v>
      </c>
      <c r="X58" s="48">
        <f t="shared" si="15"/>
        <v>0</v>
      </c>
      <c r="Y58" s="48">
        <f t="shared" si="15"/>
        <v>0</v>
      </c>
      <c r="Z58" s="68" t="str">
        <f t="shared" si="10"/>
        <v/>
      </c>
      <c r="AA58" s="68" t="str">
        <f t="shared" si="11"/>
        <v/>
      </c>
      <c r="AB58" s="50"/>
      <c r="AC58" s="50"/>
      <c r="AD58" s="50"/>
      <c r="AE58" s="45" t="str">
        <f t="shared" si="12"/>
        <v>NO DATA</v>
      </c>
    </row>
    <row r="59" spans="1:31" ht="15.75" hidden="1" thickTop="1" thickBot="1" x14ac:dyDescent="0.25">
      <c r="A59" s="52" t="str">
        <f>[1]CODES!$A421</f>
        <v>0312200</v>
      </c>
      <c r="B59" s="53" t="str">
        <f>IF($AE$3=1,[1]CODES!$B421,IF($AE$3=2,[1]CODES!$C421,[1]CODES!$D421))</f>
        <v>Work camps</v>
      </c>
      <c r="C59" s="54" t="str">
        <f t="shared" si="1"/>
        <v/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49" t="str">
        <f t="shared" si="10"/>
        <v/>
      </c>
      <c r="AA59" s="49" t="str">
        <f t="shared" si="11"/>
        <v/>
      </c>
      <c r="AB59" s="51"/>
      <c r="AC59" s="51"/>
      <c r="AD59" s="51"/>
      <c r="AE59" s="45" t="str">
        <f t="shared" si="12"/>
        <v>NO DATA</v>
      </c>
    </row>
    <row r="60" spans="1:31" ht="15.75" hidden="1" thickTop="1" thickBot="1" x14ac:dyDescent="0.25">
      <c r="A60" s="52" t="str">
        <f>[1]CODES!$A422</f>
        <v>0312201</v>
      </c>
      <c r="B60" s="53" t="str">
        <f>IF($AE$3=1,[1]CODES!$B422,IF($AE$3=2,[1]CODES!$C422,[1]CODES!$D422))</f>
        <v>Holiday camps and villages</v>
      </c>
      <c r="C60" s="54" t="str">
        <f t="shared" si="1"/>
        <v/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49" t="str">
        <f t="shared" si="10"/>
        <v/>
      </c>
      <c r="AA60" s="49" t="str">
        <f t="shared" si="11"/>
        <v/>
      </c>
      <c r="AB60" s="51"/>
      <c r="AC60" s="51"/>
      <c r="AD60" s="51"/>
      <c r="AE60" s="45" t="str">
        <f t="shared" si="12"/>
        <v>NO DATA</v>
      </c>
    </row>
    <row r="61" spans="1:31" ht="15.75" hidden="1" thickTop="1" thickBot="1" x14ac:dyDescent="0.25">
      <c r="A61" s="52" t="str">
        <f>[1]CODES!$A423</f>
        <v>0312202</v>
      </c>
      <c r="B61" s="53" t="str">
        <f>IF($AE$3=1,[1]CODES!$B423,IF($AE$3=2,[1]CODES!$C423,[1]CODES!$D423))</f>
        <v>Scout camps</v>
      </c>
      <c r="C61" s="54" t="str">
        <f t="shared" si="1"/>
        <v/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49" t="str">
        <f t="shared" si="10"/>
        <v/>
      </c>
      <c r="AA61" s="49" t="str">
        <f t="shared" si="11"/>
        <v/>
      </c>
      <c r="AB61" s="51"/>
      <c r="AC61" s="51"/>
      <c r="AD61" s="51"/>
      <c r="AE61" s="45" t="str">
        <f t="shared" si="12"/>
        <v>NO DATA</v>
      </c>
    </row>
    <row r="62" spans="1:31" ht="15.75" hidden="1" thickTop="1" thickBot="1" x14ac:dyDescent="0.25">
      <c r="A62" s="52" t="str">
        <f>[1]CODES!$A424</f>
        <v>0312203</v>
      </c>
      <c r="B62" s="53" t="str">
        <f>IF($AE$3=1,[1]CODES!$B424,IF($AE$3=2,[1]CODES!$C424,[1]CODES!$D424))</f>
        <v>Mountain huts and shelters</v>
      </c>
      <c r="C62" s="54" t="str">
        <f t="shared" si="1"/>
        <v/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49" t="str">
        <f t="shared" si="10"/>
        <v/>
      </c>
      <c r="AA62" s="49" t="str">
        <f t="shared" si="11"/>
        <v/>
      </c>
      <c r="AB62" s="51"/>
      <c r="AC62" s="51"/>
      <c r="AD62" s="51"/>
      <c r="AE62" s="45" t="str">
        <f t="shared" si="12"/>
        <v>NO DATA</v>
      </c>
    </row>
    <row r="63" spans="1:31" ht="15.75" hidden="1" thickTop="1" thickBot="1" x14ac:dyDescent="0.25">
      <c r="A63" s="52" t="str">
        <f>[1]CODES!$A425</f>
        <v>0312204</v>
      </c>
      <c r="B63" s="53" t="str">
        <f>IF($AE$3=1,[1]CODES!$B425,IF($AE$3=2,[1]CODES!$C425,[1]CODES!$D425))</f>
        <v>Cabins</v>
      </c>
      <c r="C63" s="54" t="str">
        <f t="shared" si="1"/>
        <v/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49" t="str">
        <f t="shared" si="10"/>
        <v/>
      </c>
      <c r="AA63" s="49" t="str">
        <f t="shared" si="11"/>
        <v/>
      </c>
      <c r="AB63" s="51"/>
      <c r="AC63" s="51"/>
      <c r="AD63" s="51"/>
      <c r="AE63" s="45" t="str">
        <f t="shared" si="12"/>
        <v>NO DATA</v>
      </c>
    </row>
    <row r="64" spans="1:31" ht="15.75" hidden="1" thickTop="1" thickBot="1" x14ac:dyDescent="0.25">
      <c r="A64" s="52" t="str">
        <f>[1]CODES!$A426</f>
        <v>0312205</v>
      </c>
      <c r="B64" s="53" t="str">
        <f>IF($AE$3=1,[1]CODES!$B426,IF($AE$3=2,[1]CODES!$C426,[1]CODES!$D426))</f>
        <v>Outfitters</v>
      </c>
      <c r="C64" s="54" t="str">
        <f t="shared" si="1"/>
        <v/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49" t="str">
        <f t="shared" si="10"/>
        <v/>
      </c>
      <c r="AA64" s="49" t="str">
        <f t="shared" si="11"/>
        <v/>
      </c>
      <c r="AB64" s="51"/>
      <c r="AC64" s="51"/>
      <c r="AD64" s="51"/>
      <c r="AE64" s="45" t="str">
        <f t="shared" si="12"/>
        <v>NO DATA</v>
      </c>
    </row>
    <row r="65" spans="1:31" ht="15.75" hidden="1" thickTop="1" thickBot="1" x14ac:dyDescent="0.25">
      <c r="A65" s="52" t="str">
        <f>[1]CODES!$A427</f>
        <v>0312206</v>
      </c>
      <c r="B65" s="53" t="str">
        <f>IF($AE$3=1,[1]CODES!$B427,IF($AE$3=2,[1]CODES!$C427,[1]CODES!$D427))</f>
        <v>Farms</v>
      </c>
      <c r="C65" s="54" t="str">
        <f t="shared" si="1"/>
        <v/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49" t="str">
        <f t="shared" si="10"/>
        <v/>
      </c>
      <c r="AA65" s="49" t="str">
        <f t="shared" si="11"/>
        <v/>
      </c>
      <c r="AB65" s="51"/>
      <c r="AC65" s="51"/>
      <c r="AD65" s="51"/>
      <c r="AE65" s="45" t="str">
        <f t="shared" si="12"/>
        <v>NO DATA</v>
      </c>
    </row>
    <row r="66" spans="1:31" ht="15.75" hidden="1" thickTop="1" thickBot="1" x14ac:dyDescent="0.25">
      <c r="A66" s="52" t="str">
        <f>[1]CODES!$A428</f>
        <v>0312207</v>
      </c>
      <c r="B66" s="53" t="str">
        <f>IF($AE$3=1,[1]CODES!$B428,IF($AE$3=2,[1]CODES!$C428,[1]CODES!$D428))</f>
        <v>Guest and hunting farms</v>
      </c>
      <c r="C66" s="54" t="str">
        <f t="shared" si="1"/>
        <v/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49" t="str">
        <f t="shared" si="10"/>
        <v/>
      </c>
      <c r="AA66" s="49" t="str">
        <f t="shared" si="11"/>
        <v/>
      </c>
      <c r="AB66" s="51"/>
      <c r="AC66" s="51"/>
      <c r="AD66" s="51"/>
      <c r="AE66" s="45" t="str">
        <f t="shared" si="12"/>
        <v>NO DATA</v>
      </c>
    </row>
    <row r="67" spans="1:31" ht="15.75" hidden="1" thickTop="1" thickBot="1" x14ac:dyDescent="0.25">
      <c r="A67" s="52" t="str">
        <f>[1]CODES!$A429</f>
        <v>0312208</v>
      </c>
      <c r="B67" s="53" t="str">
        <f>IF($AE$3=1,[1]CODES!$B429,IF($AE$3=2,[1]CODES!$C429,[1]CODES!$D429))</f>
        <v>Rest camps</v>
      </c>
      <c r="C67" s="54" t="str">
        <f t="shared" si="1"/>
        <v/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49" t="str">
        <f t="shared" si="10"/>
        <v/>
      </c>
      <c r="AA67" s="49" t="str">
        <f t="shared" si="11"/>
        <v/>
      </c>
      <c r="AB67" s="51"/>
      <c r="AC67" s="51"/>
      <c r="AD67" s="51"/>
      <c r="AE67" s="45" t="str">
        <f t="shared" si="12"/>
        <v>NO DATA</v>
      </c>
    </row>
    <row r="68" spans="1:31" ht="15.75" hidden="1" thickTop="1" thickBot="1" x14ac:dyDescent="0.25">
      <c r="A68" s="52" t="str">
        <f>[1]CODES!$A430</f>
        <v>0312298</v>
      </c>
      <c r="B68" s="53" t="str">
        <f>IF($AE$3=1,[1]CODES!$B430,IF($AE$3=2,[1]CODES!$C430,[1]CODES!$D430))</f>
        <v>Others (specify)</v>
      </c>
      <c r="C68" s="54" t="str">
        <f t="shared" si="1"/>
        <v/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49" t="str">
        <f t="shared" si="10"/>
        <v/>
      </c>
      <c r="AA68" s="49" t="str">
        <f t="shared" si="11"/>
        <v/>
      </c>
      <c r="AB68" s="51"/>
      <c r="AC68" s="51"/>
      <c r="AD68" s="51"/>
      <c r="AE68" s="45" t="str">
        <f t="shared" si="12"/>
        <v>NO DATA</v>
      </c>
    </row>
    <row r="69" spans="1:31" ht="15.75" hidden="1" thickTop="1" thickBot="1" x14ac:dyDescent="0.25">
      <c r="A69" s="52" t="str">
        <f>[1]CODES!$A431</f>
        <v>0312299</v>
      </c>
      <c r="B69" s="53" t="str">
        <f>IF($AE$3=1,[1]CODES!$B431,IF($AE$3=2,[1]CODES!$C431,[1]CODES!$D431))</f>
        <v>All work and holiday camps</v>
      </c>
      <c r="C69" s="54" t="str">
        <f t="shared" si="1"/>
        <v/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49" t="str">
        <f t="shared" si="10"/>
        <v/>
      </c>
      <c r="AA69" s="49" t="str">
        <f t="shared" si="11"/>
        <v/>
      </c>
      <c r="AB69" s="51"/>
      <c r="AC69" s="51"/>
      <c r="AD69" s="51"/>
      <c r="AE69" s="45" t="str">
        <f t="shared" si="12"/>
        <v>NO DATA</v>
      </c>
    </row>
    <row r="70" spans="1:31" s="69" customFormat="1" ht="16.5" hidden="1" thickTop="1" thickBot="1" x14ac:dyDescent="0.25">
      <c r="A70" s="38" t="str">
        <f>[1]CODES!$A432</f>
        <v>03123</v>
      </c>
      <c r="B70" s="39" t="str">
        <f>IF($AE$3=1,[1]CODES!$B432,IF($AE$3=2,[1]CODES!$C432,[1]CODES!$D432))</f>
        <v>PUBLIC MEANS OF TRANSPORT</v>
      </c>
      <c r="C70" s="40" t="str">
        <f t="shared" si="1"/>
        <v/>
      </c>
      <c r="D70" s="48">
        <f t="shared" ref="D70:Y70" si="16">SUM(D71:D75)</f>
        <v>0</v>
      </c>
      <c r="E70" s="48">
        <f t="shared" si="16"/>
        <v>0</v>
      </c>
      <c r="F70" s="48">
        <f t="shared" si="16"/>
        <v>0</v>
      </c>
      <c r="G70" s="48">
        <f t="shared" si="16"/>
        <v>0</v>
      </c>
      <c r="H70" s="48">
        <f t="shared" si="16"/>
        <v>0</v>
      </c>
      <c r="I70" s="48">
        <f t="shared" si="16"/>
        <v>0</v>
      </c>
      <c r="J70" s="48">
        <f t="shared" si="16"/>
        <v>0</v>
      </c>
      <c r="K70" s="48">
        <f t="shared" si="16"/>
        <v>0</v>
      </c>
      <c r="L70" s="48">
        <f t="shared" si="16"/>
        <v>0</v>
      </c>
      <c r="M70" s="48">
        <f t="shared" si="16"/>
        <v>0</v>
      </c>
      <c r="N70" s="48">
        <f t="shared" si="16"/>
        <v>0</v>
      </c>
      <c r="O70" s="48">
        <f t="shared" si="16"/>
        <v>0</v>
      </c>
      <c r="P70" s="48">
        <f t="shared" si="16"/>
        <v>0</v>
      </c>
      <c r="Q70" s="48">
        <f t="shared" si="16"/>
        <v>0</v>
      </c>
      <c r="R70" s="48">
        <f t="shared" si="16"/>
        <v>0</v>
      </c>
      <c r="S70" s="48">
        <f t="shared" si="16"/>
        <v>0</v>
      </c>
      <c r="T70" s="48">
        <f t="shared" si="16"/>
        <v>0</v>
      </c>
      <c r="U70" s="48">
        <f t="shared" si="16"/>
        <v>0</v>
      </c>
      <c r="V70" s="48">
        <f t="shared" si="16"/>
        <v>0</v>
      </c>
      <c r="W70" s="48">
        <f t="shared" si="16"/>
        <v>0</v>
      </c>
      <c r="X70" s="48">
        <f t="shared" si="16"/>
        <v>0</v>
      </c>
      <c r="Y70" s="48">
        <f t="shared" si="16"/>
        <v>0</v>
      </c>
      <c r="Z70" s="68" t="str">
        <f t="shared" si="10"/>
        <v/>
      </c>
      <c r="AA70" s="68" t="str">
        <f t="shared" si="11"/>
        <v/>
      </c>
      <c r="AB70" s="50"/>
      <c r="AC70" s="50"/>
      <c r="AD70" s="50"/>
      <c r="AE70" s="45" t="str">
        <f t="shared" si="12"/>
        <v>NO DATA</v>
      </c>
    </row>
    <row r="71" spans="1:31" ht="15.75" hidden="1" thickTop="1" thickBot="1" x14ac:dyDescent="0.25">
      <c r="A71" s="52" t="str">
        <f>[1]CODES!$A433</f>
        <v>0312300</v>
      </c>
      <c r="B71" s="53" t="str">
        <f>IF($AE$3=1,[1]CODES!$B433,IF($AE$3=2,[1]CODES!$C433,[1]CODES!$D433))</f>
        <v>Accommodation on trains</v>
      </c>
      <c r="C71" s="54" t="str">
        <f t="shared" si="1"/>
        <v/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49" t="str">
        <f t="shared" si="10"/>
        <v/>
      </c>
      <c r="AA71" s="49" t="str">
        <f t="shared" si="11"/>
        <v/>
      </c>
      <c r="AB71" s="51"/>
      <c r="AC71" s="51"/>
      <c r="AD71" s="51"/>
      <c r="AE71" s="45" t="str">
        <f t="shared" si="12"/>
        <v>NO DATA</v>
      </c>
    </row>
    <row r="72" spans="1:31" ht="15.75" hidden="1" thickTop="1" thickBot="1" x14ac:dyDescent="0.25">
      <c r="A72" s="52" t="str">
        <f>[1]CODES!$A434</f>
        <v>0312301</v>
      </c>
      <c r="B72" s="53" t="str">
        <f>IF($AE$3=1,[1]CODES!$B434,IF($AE$3=2,[1]CODES!$C434,[1]CODES!$D434))</f>
        <v>Accommodation on ships</v>
      </c>
      <c r="C72" s="54" t="str">
        <f t="shared" ref="C72:C123" si="17">IF(AB72="","","(*)")</f>
        <v/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49" t="str">
        <f t="shared" ref="Z72:Z103" si="18">IF(N(Y72)=0,"",Y72/Y$8*100)</f>
        <v/>
      </c>
      <c r="AA72" s="49" t="str">
        <f t="shared" ref="AA72:AA103" si="19">IF(OR(N(Y72)=0,N(X72)=0),"",Y72/X72*100-100)</f>
        <v/>
      </c>
      <c r="AB72" s="51"/>
      <c r="AC72" s="51"/>
      <c r="AD72" s="51"/>
      <c r="AE72" s="45" t="str">
        <f t="shared" ref="AE72:AE103" si="20">IF(MAX(U72:Y72)&gt;0,IF(AE$3=1,$B$3,IF(AE$3=2,$C$3,$D$3)),IF(AE$3=1,$E$3,IF(AE$3=2,$F$3,$G$3)))</f>
        <v>NO DATA</v>
      </c>
    </row>
    <row r="73" spans="1:31" ht="15.75" hidden="1" thickTop="1" thickBot="1" x14ac:dyDescent="0.25">
      <c r="A73" s="52" t="str">
        <f>[1]CODES!$A435</f>
        <v>0312302</v>
      </c>
      <c r="B73" s="53" t="str">
        <f>IF($AE$3=1,[1]CODES!$B435,IF($AE$3=2,[1]CODES!$C435,[1]CODES!$D435))</f>
        <v>Accommodation on boats</v>
      </c>
      <c r="C73" s="54" t="str">
        <f t="shared" si="17"/>
        <v/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49" t="str">
        <f t="shared" si="18"/>
        <v/>
      </c>
      <c r="AA73" s="49" t="str">
        <f t="shared" si="19"/>
        <v/>
      </c>
      <c r="AB73" s="51"/>
      <c r="AC73" s="51"/>
      <c r="AD73" s="51"/>
      <c r="AE73" s="45" t="str">
        <f t="shared" si="20"/>
        <v>NO DATA</v>
      </c>
    </row>
    <row r="74" spans="1:31" ht="15.75" hidden="1" thickTop="1" thickBot="1" x14ac:dyDescent="0.25">
      <c r="A74" s="52" t="str">
        <f>[1]CODES!$A436</f>
        <v>0312398</v>
      </c>
      <c r="B74" s="53" t="str">
        <f>IF($AE$3=1,[1]CODES!$B436,IF($AE$3=2,[1]CODES!$C436,[1]CODES!$D436))</f>
        <v>Others (specify)</v>
      </c>
      <c r="C74" s="54" t="str">
        <f t="shared" si="17"/>
        <v/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49" t="str">
        <f t="shared" si="18"/>
        <v/>
      </c>
      <c r="AA74" s="49" t="str">
        <f t="shared" si="19"/>
        <v/>
      </c>
      <c r="AB74" s="51"/>
      <c r="AC74" s="51"/>
      <c r="AD74" s="51"/>
      <c r="AE74" s="45" t="str">
        <f t="shared" si="20"/>
        <v>NO DATA</v>
      </c>
    </row>
    <row r="75" spans="1:31" ht="15.75" hidden="1" thickTop="1" thickBot="1" x14ac:dyDescent="0.25">
      <c r="A75" s="52" t="str">
        <f>[1]CODES!$A437</f>
        <v>0312399</v>
      </c>
      <c r="B75" s="53" t="str">
        <f>IF($AE$3=1,[1]CODES!$B437,IF($AE$3=2,[1]CODES!$C437,[1]CODES!$D437))</f>
        <v>All public means of transport</v>
      </c>
      <c r="C75" s="54" t="str">
        <f t="shared" si="17"/>
        <v/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49" t="str">
        <f t="shared" si="18"/>
        <v/>
      </c>
      <c r="AA75" s="49" t="str">
        <f t="shared" si="19"/>
        <v/>
      </c>
      <c r="AB75" s="51"/>
      <c r="AC75" s="51"/>
      <c r="AD75" s="51"/>
      <c r="AE75" s="45" t="str">
        <f t="shared" si="20"/>
        <v>NO DATA</v>
      </c>
    </row>
    <row r="76" spans="1:31" s="69" customFormat="1" ht="16.5" hidden="1" thickTop="1" thickBot="1" x14ac:dyDescent="0.25">
      <c r="A76" s="38" t="str">
        <f>[1]CODES!$A438</f>
        <v>03124</v>
      </c>
      <c r="B76" s="39" t="str">
        <f>IF($AE$3=1,[1]CODES!$B438,IF($AE$3=2,[1]CODES!$C438,[1]CODES!$D438))</f>
        <v>CONFERENCE CENTERS</v>
      </c>
      <c r="C76" s="40" t="str">
        <f t="shared" si="17"/>
        <v/>
      </c>
      <c r="D76" s="48">
        <f t="shared" ref="D76:Y76" si="21">SUM(D77:D81)</f>
        <v>0</v>
      </c>
      <c r="E76" s="48">
        <f t="shared" si="21"/>
        <v>0</v>
      </c>
      <c r="F76" s="48">
        <f t="shared" si="21"/>
        <v>0</v>
      </c>
      <c r="G76" s="48">
        <f t="shared" si="21"/>
        <v>0</v>
      </c>
      <c r="H76" s="48">
        <f t="shared" si="21"/>
        <v>0</v>
      </c>
      <c r="I76" s="48">
        <f t="shared" si="21"/>
        <v>0</v>
      </c>
      <c r="J76" s="48">
        <f t="shared" si="21"/>
        <v>0</v>
      </c>
      <c r="K76" s="48">
        <f t="shared" si="21"/>
        <v>0</v>
      </c>
      <c r="L76" s="48">
        <f t="shared" si="21"/>
        <v>0</v>
      </c>
      <c r="M76" s="48">
        <f t="shared" si="21"/>
        <v>0</v>
      </c>
      <c r="N76" s="48">
        <f t="shared" si="21"/>
        <v>0</v>
      </c>
      <c r="O76" s="48">
        <f t="shared" si="21"/>
        <v>0</v>
      </c>
      <c r="P76" s="48">
        <f t="shared" si="21"/>
        <v>0</v>
      </c>
      <c r="Q76" s="48">
        <f t="shared" si="21"/>
        <v>0</v>
      </c>
      <c r="R76" s="48">
        <f t="shared" si="21"/>
        <v>0</v>
      </c>
      <c r="S76" s="48">
        <f t="shared" si="21"/>
        <v>0</v>
      </c>
      <c r="T76" s="48">
        <f t="shared" si="21"/>
        <v>0</v>
      </c>
      <c r="U76" s="48">
        <f t="shared" si="21"/>
        <v>0</v>
      </c>
      <c r="V76" s="48">
        <f t="shared" si="21"/>
        <v>0</v>
      </c>
      <c r="W76" s="48">
        <f t="shared" si="21"/>
        <v>0</v>
      </c>
      <c r="X76" s="48">
        <f t="shared" si="21"/>
        <v>0</v>
      </c>
      <c r="Y76" s="48">
        <f t="shared" si="21"/>
        <v>0</v>
      </c>
      <c r="Z76" s="68" t="str">
        <f t="shared" si="18"/>
        <v/>
      </c>
      <c r="AA76" s="68" t="str">
        <f t="shared" si="19"/>
        <v/>
      </c>
      <c r="AB76" s="50"/>
      <c r="AC76" s="50"/>
      <c r="AD76" s="50"/>
      <c r="AE76" s="45" t="str">
        <f t="shared" si="20"/>
        <v>NO DATA</v>
      </c>
    </row>
    <row r="77" spans="1:31" ht="15.75" hidden="1" thickTop="1" thickBot="1" x14ac:dyDescent="0.25">
      <c r="A77" s="52" t="str">
        <f>[1]CODES!$A439</f>
        <v>0312400</v>
      </c>
      <c r="B77" s="53" t="str">
        <f>IF($AE$3=1,[1]CODES!$B439,IF($AE$3=2,[1]CODES!$C439,[1]CODES!$D439))</f>
        <v>Congress centers</v>
      </c>
      <c r="C77" s="54" t="str">
        <f t="shared" si="17"/>
        <v/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49" t="str">
        <f t="shared" si="18"/>
        <v/>
      </c>
      <c r="AA77" s="49" t="str">
        <f t="shared" si="19"/>
        <v/>
      </c>
      <c r="AB77" s="51"/>
      <c r="AC77" s="51"/>
      <c r="AD77" s="51"/>
      <c r="AE77" s="45" t="str">
        <f t="shared" si="20"/>
        <v>NO DATA</v>
      </c>
    </row>
    <row r="78" spans="1:31" ht="15.75" hidden="1" thickTop="1" thickBot="1" x14ac:dyDescent="0.25">
      <c r="A78" s="52" t="str">
        <f>[1]CODES!$A440</f>
        <v>0312401</v>
      </c>
      <c r="B78" s="53" t="str">
        <f>IF($AE$3=1,[1]CODES!$B440,IF($AE$3=2,[1]CODES!$C440,[1]CODES!$D440))</f>
        <v>Religion centers</v>
      </c>
      <c r="C78" s="54" t="str">
        <f t="shared" si="17"/>
        <v/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49" t="str">
        <f t="shared" si="18"/>
        <v/>
      </c>
      <c r="AA78" s="49" t="str">
        <f t="shared" si="19"/>
        <v/>
      </c>
      <c r="AB78" s="51"/>
      <c r="AC78" s="51"/>
      <c r="AD78" s="51"/>
      <c r="AE78" s="45" t="str">
        <f t="shared" si="20"/>
        <v>NO DATA</v>
      </c>
    </row>
    <row r="79" spans="1:31" ht="15.75" hidden="1" thickTop="1" thickBot="1" x14ac:dyDescent="0.25">
      <c r="A79" s="52" t="str">
        <f>[1]CODES!$A441</f>
        <v>0312402</v>
      </c>
      <c r="B79" s="53" t="str">
        <f>IF($AE$3=1,[1]CODES!$B441,IF($AE$3=2,[1]CODES!$C441,[1]CODES!$D441))</f>
        <v>Young people's colleges</v>
      </c>
      <c r="C79" s="54" t="str">
        <f t="shared" si="17"/>
        <v/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49" t="str">
        <f t="shared" si="18"/>
        <v/>
      </c>
      <c r="AA79" s="49" t="str">
        <f t="shared" si="19"/>
        <v/>
      </c>
      <c r="AB79" s="51"/>
      <c r="AC79" s="51"/>
      <c r="AD79" s="51"/>
      <c r="AE79" s="45" t="str">
        <f t="shared" si="20"/>
        <v>NO DATA</v>
      </c>
    </row>
    <row r="80" spans="1:31" ht="15.75" hidden="1" thickTop="1" thickBot="1" x14ac:dyDescent="0.25">
      <c r="A80" s="52" t="str">
        <f>[1]CODES!$A442</f>
        <v>0312498</v>
      </c>
      <c r="B80" s="53" t="str">
        <f>IF($AE$3=1,[1]CODES!$B442,IF($AE$3=2,[1]CODES!$C442,[1]CODES!$D442))</f>
        <v>Others (specify)</v>
      </c>
      <c r="C80" s="54" t="str">
        <f t="shared" si="17"/>
        <v/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49" t="str">
        <f t="shared" si="18"/>
        <v/>
      </c>
      <c r="AA80" s="49" t="str">
        <f t="shared" si="19"/>
        <v/>
      </c>
      <c r="AB80" s="51"/>
      <c r="AC80" s="51"/>
      <c r="AD80" s="51"/>
      <c r="AE80" s="45" t="str">
        <f t="shared" si="20"/>
        <v>NO DATA</v>
      </c>
    </row>
    <row r="81" spans="1:31" ht="15.75" hidden="1" thickTop="1" thickBot="1" x14ac:dyDescent="0.25">
      <c r="A81" s="52" t="str">
        <f>[1]CODES!$A443</f>
        <v>0312499</v>
      </c>
      <c r="B81" s="53" t="str">
        <f>IF($AE$3=1,[1]CODES!$B443,IF($AE$3=2,[1]CODES!$C443,[1]CODES!$D443))</f>
        <v>All conference centers</v>
      </c>
      <c r="C81" s="54" t="str">
        <f t="shared" si="17"/>
        <v/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49" t="str">
        <f t="shared" si="18"/>
        <v/>
      </c>
      <c r="AA81" s="49" t="str">
        <f t="shared" si="19"/>
        <v/>
      </c>
      <c r="AB81" s="51"/>
      <c r="AC81" s="51"/>
      <c r="AD81" s="51"/>
      <c r="AE81" s="45" t="str">
        <f t="shared" si="20"/>
        <v>NO DATA</v>
      </c>
    </row>
    <row r="82" spans="1:31" s="69" customFormat="1" ht="31.5" thickTop="1" thickBot="1" x14ac:dyDescent="0.25">
      <c r="A82" s="38" t="str">
        <f>[1]CODES!$A444</f>
        <v>0313</v>
      </c>
      <c r="B82" s="39" t="str">
        <f>IF($AE$3=1,[1]CODES!$B444,IF($AE$3=2,[1]CODES!$C444,[1]CODES!$D444))</f>
        <v>OTHER COLLECTIVE ESTABLISHMENTS</v>
      </c>
      <c r="C82" s="40" t="str">
        <f t="shared" si="17"/>
        <v/>
      </c>
      <c r="D82" s="48">
        <f t="shared" ref="D82:Y82" si="22">SUM(D83,D91,D98)</f>
        <v>0</v>
      </c>
      <c r="E82" s="48">
        <f t="shared" si="22"/>
        <v>0</v>
      </c>
      <c r="F82" s="48">
        <f t="shared" si="22"/>
        <v>0</v>
      </c>
      <c r="G82" s="48">
        <f t="shared" si="22"/>
        <v>0</v>
      </c>
      <c r="H82" s="48">
        <f t="shared" si="22"/>
        <v>0</v>
      </c>
      <c r="I82" s="48">
        <f t="shared" si="22"/>
        <v>0</v>
      </c>
      <c r="J82" s="48">
        <f t="shared" si="22"/>
        <v>0</v>
      </c>
      <c r="K82" s="48">
        <f t="shared" si="22"/>
        <v>0</v>
      </c>
      <c r="L82" s="48">
        <f t="shared" si="22"/>
        <v>0</v>
      </c>
      <c r="M82" s="48">
        <f t="shared" si="22"/>
        <v>0</v>
      </c>
      <c r="N82" s="48">
        <f t="shared" si="22"/>
        <v>0</v>
      </c>
      <c r="O82" s="48">
        <f t="shared" si="22"/>
        <v>0</v>
      </c>
      <c r="P82" s="48">
        <f t="shared" si="22"/>
        <v>0</v>
      </c>
      <c r="Q82" s="48">
        <f t="shared" si="22"/>
        <v>0</v>
      </c>
      <c r="R82" s="48">
        <f t="shared" si="22"/>
        <v>0</v>
      </c>
      <c r="S82" s="48">
        <f t="shared" si="22"/>
        <v>0</v>
      </c>
      <c r="T82" s="48">
        <f t="shared" si="22"/>
        <v>0</v>
      </c>
      <c r="U82" s="48">
        <f t="shared" si="22"/>
        <v>0</v>
      </c>
      <c r="V82" s="48">
        <f t="shared" si="22"/>
        <v>1295</v>
      </c>
      <c r="W82" s="48">
        <f t="shared" si="22"/>
        <v>0</v>
      </c>
      <c r="X82" s="48">
        <f t="shared" si="22"/>
        <v>0</v>
      </c>
      <c r="Y82" s="48">
        <f t="shared" si="22"/>
        <v>0</v>
      </c>
      <c r="Z82" s="68" t="str">
        <f t="shared" si="18"/>
        <v/>
      </c>
      <c r="AA82" s="68" t="str">
        <f t="shared" si="19"/>
        <v/>
      </c>
      <c r="AB82" s="50"/>
      <c r="AC82" s="50"/>
      <c r="AD82" s="50"/>
      <c r="AE82" s="45" t="str">
        <f t="shared" si="20"/>
        <v>DATA</v>
      </c>
    </row>
    <row r="83" spans="1:31" s="69" customFormat="1" ht="16.5" hidden="1" thickTop="1" thickBot="1" x14ac:dyDescent="0.25">
      <c r="A83" s="38" t="str">
        <f>[1]CODES!$A445</f>
        <v>03131</v>
      </c>
      <c r="B83" s="39" t="str">
        <f>IF($AE$3=1,[1]CODES!$B445,IF($AE$3=2,[1]CODES!$C445,[1]CODES!$D445))</f>
        <v>HOLIDAY DWELLINGS</v>
      </c>
      <c r="C83" s="40" t="str">
        <f t="shared" si="17"/>
        <v/>
      </c>
      <c r="D83" s="48">
        <f t="shared" ref="D83:Y83" si="23">SUM(D84:D90)</f>
        <v>0</v>
      </c>
      <c r="E83" s="48">
        <f t="shared" si="23"/>
        <v>0</v>
      </c>
      <c r="F83" s="48">
        <f t="shared" si="23"/>
        <v>0</v>
      </c>
      <c r="G83" s="48">
        <f t="shared" si="23"/>
        <v>0</v>
      </c>
      <c r="H83" s="48">
        <f t="shared" si="23"/>
        <v>0</v>
      </c>
      <c r="I83" s="48">
        <f t="shared" si="23"/>
        <v>0</v>
      </c>
      <c r="J83" s="48">
        <f t="shared" si="23"/>
        <v>0</v>
      </c>
      <c r="K83" s="48">
        <f t="shared" si="23"/>
        <v>0</v>
      </c>
      <c r="L83" s="48">
        <f t="shared" si="23"/>
        <v>0</v>
      </c>
      <c r="M83" s="48">
        <f t="shared" si="23"/>
        <v>0</v>
      </c>
      <c r="N83" s="48">
        <f t="shared" si="23"/>
        <v>0</v>
      </c>
      <c r="O83" s="48">
        <f t="shared" si="23"/>
        <v>0</v>
      </c>
      <c r="P83" s="48">
        <f t="shared" si="23"/>
        <v>0</v>
      </c>
      <c r="Q83" s="48">
        <f t="shared" si="23"/>
        <v>0</v>
      </c>
      <c r="R83" s="48">
        <f t="shared" si="23"/>
        <v>0</v>
      </c>
      <c r="S83" s="48">
        <f t="shared" si="23"/>
        <v>0</v>
      </c>
      <c r="T83" s="48">
        <f t="shared" si="23"/>
        <v>0</v>
      </c>
      <c r="U83" s="48">
        <f t="shared" si="23"/>
        <v>0</v>
      </c>
      <c r="V83" s="48">
        <f t="shared" si="23"/>
        <v>0</v>
      </c>
      <c r="W83" s="48">
        <f t="shared" si="23"/>
        <v>0</v>
      </c>
      <c r="X83" s="48">
        <f t="shared" si="23"/>
        <v>0</v>
      </c>
      <c r="Y83" s="48">
        <f t="shared" si="23"/>
        <v>0</v>
      </c>
      <c r="Z83" s="68" t="str">
        <f t="shared" si="18"/>
        <v/>
      </c>
      <c r="AA83" s="68" t="str">
        <f t="shared" si="19"/>
        <v/>
      </c>
      <c r="AB83" s="50"/>
      <c r="AC83" s="50"/>
      <c r="AD83" s="50"/>
      <c r="AE83" s="45" t="str">
        <f t="shared" si="20"/>
        <v>NO DATA</v>
      </c>
    </row>
    <row r="84" spans="1:31" ht="15.75" hidden="1" thickTop="1" thickBot="1" x14ac:dyDescent="0.25">
      <c r="A84" s="52" t="str">
        <f>[1]CODES!$A446</f>
        <v>0313100</v>
      </c>
      <c r="B84" s="53" t="str">
        <f>IF($AE$3=1,[1]CODES!$B446,IF($AE$3=2,[1]CODES!$C446,[1]CODES!$D446))</f>
        <v>Bungalows</v>
      </c>
      <c r="C84" s="54" t="str">
        <f t="shared" si="17"/>
        <v/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49" t="str">
        <f t="shared" si="18"/>
        <v/>
      </c>
      <c r="AA84" s="49" t="str">
        <f t="shared" si="19"/>
        <v/>
      </c>
      <c r="AB84" s="51"/>
      <c r="AC84" s="51"/>
      <c r="AD84" s="51"/>
      <c r="AE84" s="45" t="str">
        <f t="shared" si="20"/>
        <v>NO DATA</v>
      </c>
    </row>
    <row r="85" spans="1:31" ht="15.75" hidden="1" thickTop="1" thickBot="1" x14ac:dyDescent="0.25">
      <c r="A85" s="52" t="str">
        <f>[1]CODES!$A447</f>
        <v>0313101</v>
      </c>
      <c r="B85" s="53" t="str">
        <f>IF($AE$3=1,[1]CODES!$B447,IF($AE$3=2,[1]CODES!$C447,[1]CODES!$D447))</f>
        <v>Holiday houses</v>
      </c>
      <c r="C85" s="54" t="str">
        <f t="shared" si="17"/>
        <v/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49" t="str">
        <f t="shared" si="18"/>
        <v/>
      </c>
      <c r="AA85" s="49" t="str">
        <f t="shared" si="19"/>
        <v/>
      </c>
      <c r="AB85" s="51"/>
      <c r="AC85" s="51"/>
      <c r="AD85" s="51"/>
      <c r="AE85" s="45" t="str">
        <f t="shared" si="20"/>
        <v>NO DATA</v>
      </c>
    </row>
    <row r="86" spans="1:31" ht="15.75" hidden="1" thickTop="1" thickBot="1" x14ac:dyDescent="0.25">
      <c r="A86" s="52" t="str">
        <f>[1]CODES!$A448</f>
        <v>0313102</v>
      </c>
      <c r="B86" s="53" t="str">
        <f>IF($AE$3=1,[1]CODES!$B448,IF($AE$3=2,[1]CODES!$C448,[1]CODES!$D448))</f>
        <v>Tourist hostels</v>
      </c>
      <c r="C86" s="54" t="str">
        <f t="shared" si="17"/>
        <v/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49" t="str">
        <f t="shared" si="18"/>
        <v/>
      </c>
      <c r="AA86" s="49" t="str">
        <f t="shared" si="19"/>
        <v/>
      </c>
      <c r="AB86" s="51"/>
      <c r="AC86" s="51"/>
      <c r="AD86" s="51"/>
      <c r="AE86" s="45" t="str">
        <f t="shared" si="20"/>
        <v>NO DATA</v>
      </c>
    </row>
    <row r="87" spans="1:31" ht="15.75" hidden="1" thickTop="1" thickBot="1" x14ac:dyDescent="0.25">
      <c r="A87" s="52" t="str">
        <f>[1]CODES!$A449</f>
        <v>0313103</v>
      </c>
      <c r="B87" s="53" t="str">
        <f>IF($AE$3=1,[1]CODES!$B449,IF($AE$3=2,[1]CODES!$C449,[1]CODES!$D449))</f>
        <v>Tourism apartments</v>
      </c>
      <c r="C87" s="54" t="str">
        <f t="shared" si="17"/>
        <v/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49" t="str">
        <f t="shared" si="18"/>
        <v/>
      </c>
      <c r="AA87" s="49" t="str">
        <f t="shared" si="19"/>
        <v/>
      </c>
      <c r="AB87" s="51"/>
      <c r="AC87" s="51"/>
      <c r="AD87" s="51"/>
      <c r="AE87" s="45" t="str">
        <f t="shared" si="20"/>
        <v>NO DATA</v>
      </c>
    </row>
    <row r="88" spans="1:31" ht="15.75" hidden="1" thickTop="1" thickBot="1" x14ac:dyDescent="0.25">
      <c r="A88" s="52" t="str">
        <f>[1]CODES!$A450</f>
        <v>0313104</v>
      </c>
      <c r="B88" s="53" t="str">
        <f>IF($AE$3=1,[1]CODES!$B450,IF($AE$3=2,[1]CODES!$C450,[1]CODES!$D450))</f>
        <v>Rural dwellings</v>
      </c>
      <c r="C88" s="54" t="str">
        <f t="shared" si="17"/>
        <v/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49" t="str">
        <f t="shared" si="18"/>
        <v/>
      </c>
      <c r="AA88" s="49" t="str">
        <f t="shared" si="19"/>
        <v/>
      </c>
      <c r="AB88" s="51"/>
      <c r="AC88" s="51"/>
      <c r="AD88" s="51"/>
      <c r="AE88" s="45" t="str">
        <f t="shared" si="20"/>
        <v>NO DATA</v>
      </c>
    </row>
    <row r="89" spans="1:31" ht="15.75" hidden="1" thickTop="1" thickBot="1" x14ac:dyDescent="0.25">
      <c r="A89" s="52" t="str">
        <f>[1]CODES!$A451</f>
        <v>0313198</v>
      </c>
      <c r="B89" s="53" t="str">
        <f>IF($AE$3=1,[1]CODES!$B451,IF($AE$3=2,[1]CODES!$C451,[1]CODES!$D451))</f>
        <v>Others (specify)</v>
      </c>
      <c r="C89" s="54" t="str">
        <f t="shared" si="17"/>
        <v/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49" t="str">
        <f t="shared" si="18"/>
        <v/>
      </c>
      <c r="AA89" s="49" t="str">
        <f t="shared" si="19"/>
        <v/>
      </c>
      <c r="AB89" s="51"/>
      <c r="AC89" s="51"/>
      <c r="AD89" s="51"/>
      <c r="AE89" s="45" t="str">
        <f t="shared" si="20"/>
        <v>NO DATA</v>
      </c>
    </row>
    <row r="90" spans="1:31" ht="15.75" hidden="1" thickTop="1" thickBot="1" x14ac:dyDescent="0.25">
      <c r="A90" s="52" t="str">
        <f>[1]CODES!$A452</f>
        <v>0313199</v>
      </c>
      <c r="B90" s="53" t="str">
        <f>IF($AE$3=1,[1]CODES!$B452,IF($AE$3=2,[1]CODES!$C452,[1]CODES!$D452))</f>
        <v>All holiday dwellings</v>
      </c>
      <c r="C90" s="54" t="str">
        <f t="shared" si="17"/>
        <v/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49" t="str">
        <f t="shared" si="18"/>
        <v/>
      </c>
      <c r="AA90" s="49" t="str">
        <f t="shared" si="19"/>
        <v/>
      </c>
      <c r="AB90" s="51"/>
      <c r="AC90" s="51"/>
      <c r="AD90" s="51"/>
      <c r="AE90" s="45" t="str">
        <f t="shared" si="20"/>
        <v>NO DATA</v>
      </c>
    </row>
    <row r="91" spans="1:31" s="69" customFormat="1" ht="16.5" thickTop="1" thickBot="1" x14ac:dyDescent="0.25">
      <c r="A91" s="38" t="str">
        <f>[1]CODES!$A453</f>
        <v>03132</v>
      </c>
      <c r="B91" s="39" t="str">
        <f>IF($AE$3=1,[1]CODES!$B453,IF($AE$3=2,[1]CODES!$C453,[1]CODES!$D453))</f>
        <v>TOURIST CAMPSITES</v>
      </c>
      <c r="C91" s="40" t="str">
        <f t="shared" si="17"/>
        <v/>
      </c>
      <c r="D91" s="48">
        <f t="shared" ref="D91:Y91" si="24">SUM(D92:D97)</f>
        <v>0</v>
      </c>
      <c r="E91" s="48">
        <f t="shared" si="24"/>
        <v>0</v>
      </c>
      <c r="F91" s="48">
        <f t="shared" si="24"/>
        <v>0</v>
      </c>
      <c r="G91" s="48">
        <f t="shared" si="24"/>
        <v>0</v>
      </c>
      <c r="H91" s="48">
        <f t="shared" si="24"/>
        <v>0</v>
      </c>
      <c r="I91" s="48">
        <f t="shared" si="24"/>
        <v>0</v>
      </c>
      <c r="J91" s="48">
        <f t="shared" si="24"/>
        <v>0</v>
      </c>
      <c r="K91" s="48">
        <f t="shared" si="24"/>
        <v>0</v>
      </c>
      <c r="L91" s="48">
        <f t="shared" si="24"/>
        <v>0</v>
      </c>
      <c r="M91" s="48">
        <f t="shared" si="24"/>
        <v>0</v>
      </c>
      <c r="N91" s="48">
        <f t="shared" si="24"/>
        <v>0</v>
      </c>
      <c r="O91" s="48">
        <f t="shared" si="24"/>
        <v>0</v>
      </c>
      <c r="P91" s="48">
        <f t="shared" si="24"/>
        <v>0</v>
      </c>
      <c r="Q91" s="48">
        <f t="shared" si="24"/>
        <v>0</v>
      </c>
      <c r="R91" s="48">
        <f t="shared" si="24"/>
        <v>0</v>
      </c>
      <c r="S91" s="48">
        <f t="shared" si="24"/>
        <v>0</v>
      </c>
      <c r="T91" s="48">
        <f t="shared" si="24"/>
        <v>0</v>
      </c>
      <c r="U91" s="48">
        <f t="shared" si="24"/>
        <v>0</v>
      </c>
      <c r="V91" s="48">
        <f t="shared" si="24"/>
        <v>1295</v>
      </c>
      <c r="W91" s="48">
        <f t="shared" si="24"/>
        <v>0</v>
      </c>
      <c r="X91" s="48">
        <f t="shared" si="24"/>
        <v>0</v>
      </c>
      <c r="Y91" s="48">
        <f t="shared" si="24"/>
        <v>0</v>
      </c>
      <c r="Z91" s="68" t="str">
        <f t="shared" si="18"/>
        <v/>
      </c>
      <c r="AA91" s="68" t="str">
        <f t="shared" si="19"/>
        <v/>
      </c>
      <c r="AB91" s="50"/>
      <c r="AC91" s="50"/>
      <c r="AD91" s="50"/>
      <c r="AE91" s="45" t="str">
        <f t="shared" si="20"/>
        <v>DATA</v>
      </c>
    </row>
    <row r="92" spans="1:31" ht="15.75" hidden="1" thickTop="1" thickBot="1" x14ac:dyDescent="0.25">
      <c r="A92" s="52" t="str">
        <f>[1]CODES!$A454</f>
        <v>0313200</v>
      </c>
      <c r="B92" s="53" t="str">
        <f>IF($AE$3=1,[1]CODES!$B454,IF($AE$3=2,[1]CODES!$C454,[1]CODES!$D454))</f>
        <v>Camping sites</v>
      </c>
      <c r="C92" s="54" t="str">
        <f t="shared" si="17"/>
        <v/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49" t="str">
        <f t="shared" si="18"/>
        <v/>
      </c>
      <c r="AA92" s="49" t="str">
        <f t="shared" si="19"/>
        <v/>
      </c>
      <c r="AB92" s="51"/>
      <c r="AC92" s="51"/>
      <c r="AD92" s="51"/>
      <c r="AE92" s="45" t="str">
        <f t="shared" si="20"/>
        <v>NO DATA</v>
      </c>
    </row>
    <row r="93" spans="1:31" ht="15.75" hidden="1" thickTop="1" thickBot="1" x14ac:dyDescent="0.25">
      <c r="A93" s="52" t="str">
        <f>[1]CODES!$A455</f>
        <v>0313201</v>
      </c>
      <c r="B93" s="53" t="str">
        <f>IF($AE$3=1,[1]CODES!$B455,IF($AE$3=2,[1]CODES!$C455,[1]CODES!$D455))</f>
        <v>Caravanning sites</v>
      </c>
      <c r="C93" s="54" t="str">
        <f t="shared" si="17"/>
        <v/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49" t="str">
        <f t="shared" si="18"/>
        <v/>
      </c>
      <c r="AA93" s="49" t="str">
        <f t="shared" si="19"/>
        <v/>
      </c>
      <c r="AB93" s="51"/>
      <c r="AC93" s="51"/>
      <c r="AD93" s="51"/>
      <c r="AE93" s="45" t="str">
        <f t="shared" si="20"/>
        <v>NO DATA</v>
      </c>
    </row>
    <row r="94" spans="1:31" ht="15.75" thickTop="1" thickBot="1" x14ac:dyDescent="0.25">
      <c r="A94" s="52" t="str">
        <f>[1]CODES!$A456</f>
        <v>0313202</v>
      </c>
      <c r="B94" s="53" t="str">
        <f>IF($AE$3=1,[1]CODES!$B456,IF($AE$3=2,[1]CODES!$C456,[1]CODES!$D456))</f>
        <v>Camping/caravanning sites</v>
      </c>
      <c r="C94" s="54" t="str">
        <f t="shared" si="17"/>
        <v/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>
        <v>1295</v>
      </c>
      <c r="W94" s="55"/>
      <c r="X94" s="55"/>
      <c r="Y94" s="55"/>
      <c r="Z94" s="49" t="str">
        <f t="shared" si="18"/>
        <v/>
      </c>
      <c r="AA94" s="49" t="str">
        <f t="shared" si="19"/>
        <v/>
      </c>
      <c r="AB94" s="51"/>
      <c r="AC94" s="51"/>
      <c r="AD94" s="51"/>
      <c r="AE94" s="45" t="str">
        <f t="shared" si="20"/>
        <v>DATA</v>
      </c>
    </row>
    <row r="95" spans="1:31" ht="15.75" hidden="1" thickTop="1" thickBot="1" x14ac:dyDescent="0.25">
      <c r="A95" s="52" t="str">
        <f>[1]CODES!$A457</f>
        <v>0313203</v>
      </c>
      <c r="B95" s="53" t="str">
        <f>IF($AE$3=1,[1]CODES!$B457,IF($AE$3=2,[1]CODES!$C457,[1]CODES!$D457))</f>
        <v>Boating harbors</v>
      </c>
      <c r="C95" s="54" t="str">
        <f t="shared" si="17"/>
        <v/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49" t="str">
        <f t="shared" si="18"/>
        <v/>
      </c>
      <c r="AA95" s="49" t="str">
        <f t="shared" si="19"/>
        <v/>
      </c>
      <c r="AB95" s="51"/>
      <c r="AC95" s="51"/>
      <c r="AD95" s="51"/>
      <c r="AE95" s="45" t="str">
        <f t="shared" si="20"/>
        <v>NO DATA</v>
      </c>
    </row>
    <row r="96" spans="1:31" ht="15.75" hidden="1" thickTop="1" thickBot="1" x14ac:dyDescent="0.25">
      <c r="A96" s="52" t="str">
        <f>[1]CODES!$A458</f>
        <v>0313298</v>
      </c>
      <c r="B96" s="53" t="str">
        <f>IF($AE$3=1,[1]CODES!$B458,IF($AE$3=2,[1]CODES!$C458,[1]CODES!$D458))</f>
        <v>Others (specify)</v>
      </c>
      <c r="C96" s="54" t="str">
        <f t="shared" si="17"/>
        <v/>
      </c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49" t="str">
        <f t="shared" si="18"/>
        <v/>
      </c>
      <c r="AA96" s="49" t="str">
        <f t="shared" si="19"/>
        <v/>
      </c>
      <c r="AB96" s="51"/>
      <c r="AC96" s="51"/>
      <c r="AD96" s="51"/>
      <c r="AE96" s="45" t="str">
        <f t="shared" si="20"/>
        <v>NO DATA</v>
      </c>
    </row>
    <row r="97" spans="1:31" ht="15.75" hidden="1" thickTop="1" thickBot="1" x14ac:dyDescent="0.25">
      <c r="A97" s="52" t="str">
        <f>[1]CODES!$A459</f>
        <v>0313299</v>
      </c>
      <c r="B97" s="53" t="str">
        <f>IF($AE$3=1,[1]CODES!$B459,IF($AE$3=2,[1]CODES!$C459,[1]CODES!$D459))</f>
        <v>All tourist campsites</v>
      </c>
      <c r="C97" s="54" t="str">
        <f t="shared" si="17"/>
        <v/>
      </c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49" t="str">
        <f t="shared" si="18"/>
        <v/>
      </c>
      <c r="AA97" s="49" t="str">
        <f t="shared" si="19"/>
        <v/>
      </c>
      <c r="AB97" s="51"/>
      <c r="AC97" s="51"/>
      <c r="AD97" s="51"/>
      <c r="AE97" s="45" t="str">
        <f t="shared" si="20"/>
        <v>NO DATA</v>
      </c>
    </row>
    <row r="98" spans="1:31" s="69" customFormat="1" ht="31.5" hidden="1" thickTop="1" thickBot="1" x14ac:dyDescent="0.25">
      <c r="A98" s="38" t="str">
        <f>[1]CODES!$A460</f>
        <v>03133</v>
      </c>
      <c r="B98" s="39" t="str">
        <f>IF($AE$3=1,[1]CODES!$B460,IF($AE$3=2,[1]CODES!$C460,[1]CODES!$D460))</f>
        <v>OTHER COLLECTIVE ESTABLISHMENTS</v>
      </c>
      <c r="C98" s="40" t="str">
        <f t="shared" si="17"/>
        <v/>
      </c>
      <c r="D98" s="48">
        <f t="shared" ref="D98:Y98" si="25">SUM(D99:D107)</f>
        <v>0</v>
      </c>
      <c r="E98" s="48">
        <f t="shared" si="25"/>
        <v>0</v>
      </c>
      <c r="F98" s="48">
        <f t="shared" si="25"/>
        <v>0</v>
      </c>
      <c r="G98" s="48">
        <f t="shared" si="25"/>
        <v>0</v>
      </c>
      <c r="H98" s="48">
        <f t="shared" si="25"/>
        <v>0</v>
      </c>
      <c r="I98" s="48">
        <f t="shared" si="25"/>
        <v>0</v>
      </c>
      <c r="J98" s="48">
        <f t="shared" si="25"/>
        <v>0</v>
      </c>
      <c r="K98" s="48">
        <f t="shared" si="25"/>
        <v>0</v>
      </c>
      <c r="L98" s="48">
        <f t="shared" si="25"/>
        <v>0</v>
      </c>
      <c r="M98" s="48">
        <f t="shared" si="25"/>
        <v>0</v>
      </c>
      <c r="N98" s="48">
        <f t="shared" si="25"/>
        <v>0</v>
      </c>
      <c r="O98" s="48">
        <f t="shared" si="25"/>
        <v>0</v>
      </c>
      <c r="P98" s="48">
        <f t="shared" si="25"/>
        <v>0</v>
      </c>
      <c r="Q98" s="48">
        <f t="shared" si="25"/>
        <v>0</v>
      </c>
      <c r="R98" s="48">
        <f t="shared" si="25"/>
        <v>0</v>
      </c>
      <c r="S98" s="48">
        <f t="shared" si="25"/>
        <v>0</v>
      </c>
      <c r="T98" s="48">
        <f t="shared" si="25"/>
        <v>0</v>
      </c>
      <c r="U98" s="48">
        <f t="shared" si="25"/>
        <v>0</v>
      </c>
      <c r="V98" s="48">
        <f t="shared" si="25"/>
        <v>0</v>
      </c>
      <c r="W98" s="48">
        <f t="shared" si="25"/>
        <v>0</v>
      </c>
      <c r="X98" s="48">
        <f t="shared" si="25"/>
        <v>0</v>
      </c>
      <c r="Y98" s="48">
        <f t="shared" si="25"/>
        <v>0</v>
      </c>
      <c r="Z98" s="68" t="str">
        <f t="shared" si="18"/>
        <v/>
      </c>
      <c r="AA98" s="68" t="str">
        <f t="shared" si="19"/>
        <v/>
      </c>
      <c r="AB98" s="50"/>
      <c r="AC98" s="50"/>
      <c r="AD98" s="50"/>
      <c r="AE98" s="45" t="str">
        <f t="shared" si="20"/>
        <v>NO DATA</v>
      </c>
    </row>
    <row r="99" spans="1:31" ht="15.75" hidden="1" thickTop="1" thickBot="1" x14ac:dyDescent="0.25">
      <c r="A99" s="52" t="str">
        <f>[1]CODES!$A461</f>
        <v>0313300</v>
      </c>
      <c r="B99" s="53" t="str">
        <f>IF($AE$3=1,[1]CODES!$B461,IF($AE$3=2,[1]CODES!$C461,[1]CODES!$D461))</f>
        <v>Youth hostels</v>
      </c>
      <c r="C99" s="54" t="str">
        <f t="shared" si="17"/>
        <v/>
      </c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49" t="str">
        <f t="shared" si="18"/>
        <v/>
      </c>
      <c r="AA99" s="49" t="str">
        <f t="shared" si="19"/>
        <v/>
      </c>
      <c r="AB99" s="51"/>
      <c r="AC99" s="51"/>
      <c r="AD99" s="51"/>
      <c r="AE99" s="45" t="str">
        <f t="shared" si="20"/>
        <v>NO DATA</v>
      </c>
    </row>
    <row r="100" spans="1:31" ht="15.75" hidden="1" thickTop="1" thickBot="1" x14ac:dyDescent="0.25">
      <c r="A100" s="52" t="str">
        <f>[1]CODES!$A462</f>
        <v>0313301</v>
      </c>
      <c r="B100" s="53" t="str">
        <f>IF($AE$3=1,[1]CODES!$B462,IF($AE$3=2,[1]CODES!$C462,[1]CODES!$D462))</f>
        <v>Tourist dormitories</v>
      </c>
      <c r="C100" s="54" t="str">
        <f t="shared" si="17"/>
        <v/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49" t="str">
        <f t="shared" si="18"/>
        <v/>
      </c>
      <c r="AA100" s="49" t="str">
        <f t="shared" si="19"/>
        <v/>
      </c>
      <c r="AB100" s="51"/>
      <c r="AC100" s="51"/>
      <c r="AD100" s="51"/>
      <c r="AE100" s="45" t="str">
        <f t="shared" si="20"/>
        <v>NO DATA</v>
      </c>
    </row>
    <row r="101" spans="1:31" ht="15.75" hidden="1" thickTop="1" thickBot="1" x14ac:dyDescent="0.25">
      <c r="A101" s="52" t="str">
        <f>[1]CODES!$A463</f>
        <v>0313302</v>
      </c>
      <c r="B101" s="53" t="str">
        <f>IF($AE$3=1,[1]CODES!$B463,IF($AE$3=2,[1]CODES!$C463,[1]CODES!$D463))</f>
        <v>Group accommodation</v>
      </c>
      <c r="C101" s="54" t="str">
        <f t="shared" si="17"/>
        <v/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49" t="str">
        <f t="shared" si="18"/>
        <v/>
      </c>
      <c r="AA101" s="49" t="str">
        <f t="shared" si="19"/>
        <v/>
      </c>
      <c r="AB101" s="51"/>
      <c r="AC101" s="51"/>
      <c r="AD101" s="51"/>
      <c r="AE101" s="45" t="str">
        <f t="shared" si="20"/>
        <v>NO DATA</v>
      </c>
    </row>
    <row r="102" spans="1:31" ht="15.75" hidden="1" thickTop="1" thickBot="1" x14ac:dyDescent="0.25">
      <c r="A102" s="52" t="str">
        <f>[1]CODES!$A464</f>
        <v>0313303</v>
      </c>
      <c r="B102" s="53" t="str">
        <f>IF($AE$3=1,[1]CODES!$B464,IF($AE$3=2,[1]CODES!$C464,[1]CODES!$D464))</f>
        <v>Holiday homes for the elderly</v>
      </c>
      <c r="C102" s="54" t="str">
        <f t="shared" si="17"/>
        <v/>
      </c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49" t="str">
        <f t="shared" si="18"/>
        <v/>
      </c>
      <c r="AA102" s="49" t="str">
        <f t="shared" si="19"/>
        <v/>
      </c>
      <c r="AB102" s="51"/>
      <c r="AC102" s="51"/>
      <c r="AD102" s="51"/>
      <c r="AE102" s="45" t="str">
        <f t="shared" si="20"/>
        <v>NO DATA</v>
      </c>
    </row>
    <row r="103" spans="1:31" ht="30" hidden="1" thickTop="1" thickBot="1" x14ac:dyDescent="0.25">
      <c r="A103" s="52" t="str">
        <f>[1]CODES!$A465</f>
        <v>0313304</v>
      </c>
      <c r="B103" s="53" t="str">
        <f>IF($AE$3=1,[1]CODES!$B465,IF($AE$3=2,[1]CODES!$C465,[1]CODES!$D465))</f>
        <v>Holiday accommodation employees/workers</v>
      </c>
      <c r="C103" s="54" t="str">
        <f t="shared" si="17"/>
        <v/>
      </c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49" t="str">
        <f t="shared" si="18"/>
        <v/>
      </c>
      <c r="AA103" s="49" t="str">
        <f t="shared" si="19"/>
        <v/>
      </c>
      <c r="AB103" s="51"/>
      <c r="AC103" s="51"/>
      <c r="AD103" s="51"/>
      <c r="AE103" s="45" t="str">
        <f t="shared" si="20"/>
        <v>NO DATA</v>
      </c>
    </row>
    <row r="104" spans="1:31" ht="15.75" hidden="1" thickTop="1" thickBot="1" x14ac:dyDescent="0.25">
      <c r="A104" s="52" t="str">
        <f>[1]CODES!$A466</f>
        <v>0313305</v>
      </c>
      <c r="B104" s="53" t="str">
        <f>IF($AE$3=1,[1]CODES!$B466,IF($AE$3=2,[1]CODES!$C466,[1]CODES!$D466))</f>
        <v>Halls/school dormitories</v>
      </c>
      <c r="C104" s="54" t="str">
        <f t="shared" si="17"/>
        <v/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49" t="str">
        <f t="shared" ref="Z104:Z123" si="26">IF(N(Y104)=0,"",Y104/Y$8*100)</f>
        <v/>
      </c>
      <c r="AA104" s="49" t="str">
        <f t="shared" ref="AA104:AA123" si="27">IF(OR(N(Y104)=0,N(X104)=0),"",Y104/X104*100-100)</f>
        <v/>
      </c>
      <c r="AB104" s="51"/>
      <c r="AC104" s="51"/>
      <c r="AD104" s="51"/>
      <c r="AE104" s="45" t="str">
        <f t="shared" ref="AE104:AE123" si="28">IF(MAX(U104:Y104)&gt;0,IF(AE$3=1,$B$3,IF(AE$3=2,$C$3,$D$3)),IF(AE$3=1,$E$3,IF(AE$3=2,$F$3,$G$3)))</f>
        <v>NO DATA</v>
      </c>
    </row>
    <row r="105" spans="1:31" ht="15.75" hidden="1" thickTop="1" thickBot="1" x14ac:dyDescent="0.25">
      <c r="A105" s="52" t="str">
        <f>[1]CODES!$A467</f>
        <v>0313306</v>
      </c>
      <c r="B105" s="53" t="str">
        <f>IF($AE$3=1,[1]CODES!$B467,IF($AE$3=2,[1]CODES!$C467,[1]CODES!$D467))</f>
        <v>Recreation centres</v>
      </c>
      <c r="C105" s="54" t="str">
        <f t="shared" si="17"/>
        <v/>
      </c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49" t="str">
        <f t="shared" si="26"/>
        <v/>
      </c>
      <c r="AA105" s="49" t="str">
        <f t="shared" si="27"/>
        <v/>
      </c>
      <c r="AB105" s="51"/>
      <c r="AC105" s="51"/>
      <c r="AD105" s="51"/>
      <c r="AE105" s="45" t="str">
        <f t="shared" si="28"/>
        <v>NO DATA</v>
      </c>
    </row>
    <row r="106" spans="1:31" ht="15.75" hidden="1" thickTop="1" thickBot="1" x14ac:dyDescent="0.25">
      <c r="A106" s="52" t="str">
        <f>[1]CODES!$A468</f>
        <v>0313398</v>
      </c>
      <c r="B106" s="53" t="str">
        <f>IF($AE$3=1,[1]CODES!$B468,IF($AE$3=2,[1]CODES!$C468,[1]CODES!$D468))</f>
        <v>Others (specify)</v>
      </c>
      <c r="C106" s="54" t="str">
        <f t="shared" si="17"/>
        <v/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49" t="str">
        <f t="shared" si="26"/>
        <v/>
      </c>
      <c r="AA106" s="49" t="str">
        <f t="shared" si="27"/>
        <v/>
      </c>
      <c r="AB106" s="51"/>
      <c r="AC106" s="51"/>
      <c r="AD106" s="51"/>
      <c r="AE106" s="45" t="str">
        <f t="shared" si="28"/>
        <v>NO DATA</v>
      </c>
    </row>
    <row r="107" spans="1:31" ht="15.75" hidden="1" thickTop="1" thickBot="1" x14ac:dyDescent="0.25">
      <c r="A107" s="52" t="str">
        <f>[1]CODES!$A469</f>
        <v>0313399</v>
      </c>
      <c r="B107" s="53" t="str">
        <f>IF($AE$3=1,[1]CODES!$B469,IF($AE$3=2,[1]CODES!$C469,[1]CODES!$D469))</f>
        <v>All other collective establishments</v>
      </c>
      <c r="C107" s="54" t="str">
        <f t="shared" si="17"/>
        <v/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49" t="str">
        <f t="shared" si="26"/>
        <v/>
      </c>
      <c r="AA107" s="49" t="str">
        <f t="shared" si="27"/>
        <v/>
      </c>
      <c r="AB107" s="51"/>
      <c r="AC107" s="51"/>
      <c r="AD107" s="51"/>
      <c r="AE107" s="45" t="str">
        <f t="shared" si="28"/>
        <v>NO DATA</v>
      </c>
    </row>
    <row r="108" spans="1:31" s="69" customFormat="1" ht="31.5" thickTop="1" thickBot="1" x14ac:dyDescent="0.25">
      <c r="A108" s="38" t="str">
        <f>[1]CODES!$A470</f>
        <v>032</v>
      </c>
      <c r="B108" s="39" t="str">
        <f>IF($AE$3=1,[1]CODES!$B470,IF($AE$3=2,[1]CODES!$C470,[1]CODES!$D470))</f>
        <v>TOTAL PRIVATE TOURISM ACCOMMODATION</v>
      </c>
      <c r="C108" s="40" t="str">
        <f t="shared" si="17"/>
        <v/>
      </c>
      <c r="D108" s="48">
        <f t="shared" ref="D108:Y108" si="29">SUM(D109)</f>
        <v>0</v>
      </c>
      <c r="E108" s="48">
        <f t="shared" si="29"/>
        <v>0</v>
      </c>
      <c r="F108" s="48">
        <f t="shared" si="29"/>
        <v>0</v>
      </c>
      <c r="G108" s="48">
        <f t="shared" si="29"/>
        <v>0</v>
      </c>
      <c r="H108" s="48">
        <f t="shared" si="29"/>
        <v>0</v>
      </c>
      <c r="I108" s="48">
        <f t="shared" si="29"/>
        <v>0</v>
      </c>
      <c r="J108" s="48">
        <f t="shared" si="29"/>
        <v>0</v>
      </c>
      <c r="K108" s="48">
        <f t="shared" si="29"/>
        <v>0</v>
      </c>
      <c r="L108" s="48">
        <f t="shared" si="29"/>
        <v>0</v>
      </c>
      <c r="M108" s="48">
        <f t="shared" si="29"/>
        <v>0</v>
      </c>
      <c r="N108" s="48">
        <f t="shared" si="29"/>
        <v>0</v>
      </c>
      <c r="O108" s="48">
        <f t="shared" si="29"/>
        <v>0</v>
      </c>
      <c r="P108" s="48">
        <f t="shared" si="29"/>
        <v>0</v>
      </c>
      <c r="Q108" s="48">
        <f t="shared" si="29"/>
        <v>0</v>
      </c>
      <c r="R108" s="48">
        <f t="shared" si="29"/>
        <v>0</v>
      </c>
      <c r="S108" s="48">
        <f t="shared" si="29"/>
        <v>0</v>
      </c>
      <c r="T108" s="48">
        <f t="shared" si="29"/>
        <v>0</v>
      </c>
      <c r="U108" s="48">
        <f t="shared" si="29"/>
        <v>0</v>
      </c>
      <c r="V108" s="48">
        <f t="shared" si="29"/>
        <v>1590</v>
      </c>
      <c r="W108" s="48">
        <f t="shared" si="29"/>
        <v>0</v>
      </c>
      <c r="X108" s="48">
        <f t="shared" si="29"/>
        <v>0</v>
      </c>
      <c r="Y108" s="48">
        <f t="shared" si="29"/>
        <v>0</v>
      </c>
      <c r="Z108" s="68" t="str">
        <f t="shared" si="26"/>
        <v/>
      </c>
      <c r="AA108" s="68" t="str">
        <f t="shared" si="27"/>
        <v/>
      </c>
      <c r="AB108" s="50"/>
      <c r="AC108" s="50"/>
      <c r="AD108" s="50"/>
      <c r="AE108" s="45" t="str">
        <f t="shared" si="28"/>
        <v>DATA</v>
      </c>
    </row>
    <row r="109" spans="1:31" s="69" customFormat="1" ht="31.5" thickTop="1" thickBot="1" x14ac:dyDescent="0.25">
      <c r="A109" s="38" t="str">
        <f>[1]CODES!$A471</f>
        <v>0321</v>
      </c>
      <c r="B109" s="39" t="str">
        <f>IF($AE$3=1,[1]CODES!$B471,IF($AE$3=2,[1]CODES!$C471,[1]CODES!$D471))</f>
        <v>PRIVATE TOURISM ACCOMMODATION</v>
      </c>
      <c r="C109" s="40" t="str">
        <f t="shared" si="17"/>
        <v/>
      </c>
      <c r="D109" s="48">
        <f t="shared" ref="D109:Y109" si="30">SUM(D110,D115,D117,D119,D121)</f>
        <v>0</v>
      </c>
      <c r="E109" s="48">
        <f t="shared" si="30"/>
        <v>0</v>
      </c>
      <c r="F109" s="48">
        <f t="shared" si="30"/>
        <v>0</v>
      </c>
      <c r="G109" s="48">
        <f t="shared" si="30"/>
        <v>0</v>
      </c>
      <c r="H109" s="48">
        <f t="shared" si="30"/>
        <v>0</v>
      </c>
      <c r="I109" s="48">
        <f t="shared" si="30"/>
        <v>0</v>
      </c>
      <c r="J109" s="48">
        <f t="shared" si="30"/>
        <v>0</v>
      </c>
      <c r="K109" s="48">
        <f t="shared" si="30"/>
        <v>0</v>
      </c>
      <c r="L109" s="48">
        <f t="shared" si="30"/>
        <v>0</v>
      </c>
      <c r="M109" s="48">
        <f t="shared" si="30"/>
        <v>0</v>
      </c>
      <c r="N109" s="48">
        <f t="shared" si="30"/>
        <v>0</v>
      </c>
      <c r="O109" s="48">
        <f t="shared" si="30"/>
        <v>0</v>
      </c>
      <c r="P109" s="48">
        <f t="shared" si="30"/>
        <v>0</v>
      </c>
      <c r="Q109" s="48">
        <f t="shared" si="30"/>
        <v>0</v>
      </c>
      <c r="R109" s="48">
        <f t="shared" si="30"/>
        <v>0</v>
      </c>
      <c r="S109" s="48">
        <f t="shared" si="30"/>
        <v>0</v>
      </c>
      <c r="T109" s="48">
        <f t="shared" si="30"/>
        <v>0</v>
      </c>
      <c r="U109" s="48">
        <f t="shared" si="30"/>
        <v>0</v>
      </c>
      <c r="V109" s="48">
        <f t="shared" si="30"/>
        <v>1590</v>
      </c>
      <c r="W109" s="48">
        <f t="shared" si="30"/>
        <v>0</v>
      </c>
      <c r="X109" s="48">
        <f t="shared" si="30"/>
        <v>0</v>
      </c>
      <c r="Y109" s="48">
        <f t="shared" si="30"/>
        <v>0</v>
      </c>
      <c r="Z109" s="68" t="str">
        <f t="shared" si="26"/>
        <v/>
      </c>
      <c r="AA109" s="68" t="str">
        <f t="shared" si="27"/>
        <v/>
      </c>
      <c r="AB109" s="50"/>
      <c r="AC109" s="50"/>
      <c r="AD109" s="50"/>
      <c r="AE109" s="45" t="str">
        <f t="shared" si="28"/>
        <v>DATA</v>
      </c>
    </row>
    <row r="110" spans="1:31" s="69" customFormat="1" ht="16.5" hidden="1" thickTop="1" thickBot="1" x14ac:dyDescent="0.25">
      <c r="A110" s="38" t="str">
        <f>[1]CODES!$A472</f>
        <v>03211</v>
      </c>
      <c r="B110" s="39" t="str">
        <f>IF($AE$3=1,[1]CODES!$B472,IF($AE$3=2,[1]CODES!$C472,[1]CODES!$D472))</f>
        <v>OWNED DWELLINGS</v>
      </c>
      <c r="C110" s="40" t="str">
        <f t="shared" si="17"/>
        <v/>
      </c>
      <c r="D110" s="48">
        <f t="shared" ref="D110:Y110" si="31">SUM(D111:D114)</f>
        <v>0</v>
      </c>
      <c r="E110" s="48">
        <f t="shared" si="31"/>
        <v>0</v>
      </c>
      <c r="F110" s="48">
        <f t="shared" si="31"/>
        <v>0</v>
      </c>
      <c r="G110" s="48">
        <f t="shared" si="31"/>
        <v>0</v>
      </c>
      <c r="H110" s="48">
        <f t="shared" si="31"/>
        <v>0</v>
      </c>
      <c r="I110" s="48">
        <f t="shared" si="31"/>
        <v>0</v>
      </c>
      <c r="J110" s="48">
        <f t="shared" si="31"/>
        <v>0</v>
      </c>
      <c r="K110" s="48">
        <f t="shared" si="31"/>
        <v>0</v>
      </c>
      <c r="L110" s="48">
        <f t="shared" si="31"/>
        <v>0</v>
      </c>
      <c r="M110" s="48">
        <f t="shared" si="31"/>
        <v>0</v>
      </c>
      <c r="N110" s="48">
        <f t="shared" si="31"/>
        <v>0</v>
      </c>
      <c r="O110" s="48">
        <f t="shared" si="31"/>
        <v>0</v>
      </c>
      <c r="P110" s="48">
        <f t="shared" si="31"/>
        <v>0</v>
      </c>
      <c r="Q110" s="48">
        <f t="shared" si="31"/>
        <v>0</v>
      </c>
      <c r="R110" s="48">
        <f t="shared" si="31"/>
        <v>0</v>
      </c>
      <c r="S110" s="48">
        <f t="shared" si="31"/>
        <v>0</v>
      </c>
      <c r="T110" s="48">
        <f t="shared" si="31"/>
        <v>0</v>
      </c>
      <c r="U110" s="48">
        <f t="shared" si="31"/>
        <v>0</v>
      </c>
      <c r="V110" s="48">
        <f t="shared" si="31"/>
        <v>0</v>
      </c>
      <c r="W110" s="48">
        <f t="shared" si="31"/>
        <v>0</v>
      </c>
      <c r="X110" s="48">
        <f t="shared" si="31"/>
        <v>0</v>
      </c>
      <c r="Y110" s="48">
        <f t="shared" si="31"/>
        <v>0</v>
      </c>
      <c r="Z110" s="68" t="str">
        <f t="shared" si="26"/>
        <v/>
      </c>
      <c r="AA110" s="68" t="str">
        <f t="shared" si="27"/>
        <v/>
      </c>
      <c r="AB110" s="50"/>
      <c r="AC110" s="50"/>
      <c r="AD110" s="50"/>
      <c r="AE110" s="45" t="str">
        <f t="shared" si="28"/>
        <v>NO DATA</v>
      </c>
    </row>
    <row r="111" spans="1:31" ht="15.75" hidden="1" thickTop="1" thickBot="1" x14ac:dyDescent="0.25">
      <c r="A111" s="52" t="str">
        <f>[1]CODES!$A473</f>
        <v>0321100</v>
      </c>
      <c r="B111" s="53" t="str">
        <f>IF($AE$3=1,[1]CODES!$B473,IF($AE$3=2,[1]CODES!$C473,[1]CODES!$D473))</f>
        <v>Second homes</v>
      </c>
      <c r="C111" s="54" t="str">
        <f t="shared" si="17"/>
        <v/>
      </c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49" t="str">
        <f t="shared" si="26"/>
        <v/>
      </c>
      <c r="AA111" s="49" t="str">
        <f t="shared" si="27"/>
        <v/>
      </c>
      <c r="AB111" s="51"/>
      <c r="AC111" s="51"/>
      <c r="AD111" s="51"/>
      <c r="AE111" s="45" t="str">
        <f t="shared" si="28"/>
        <v>NO DATA</v>
      </c>
    </row>
    <row r="112" spans="1:31" ht="15.75" hidden="1" thickTop="1" thickBot="1" x14ac:dyDescent="0.25">
      <c r="A112" s="52" t="str">
        <f>[1]CODES!$A474</f>
        <v>0321101</v>
      </c>
      <c r="B112" s="53" t="str">
        <f>IF($AE$3=1,[1]CODES!$B474,IF($AE$3=2,[1]CODES!$C474,[1]CODES!$D474))</f>
        <v>Time-sharing dwellings</v>
      </c>
      <c r="C112" s="54" t="str">
        <f t="shared" si="17"/>
        <v/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49" t="str">
        <f t="shared" si="26"/>
        <v/>
      </c>
      <c r="AA112" s="49" t="str">
        <f t="shared" si="27"/>
        <v/>
      </c>
      <c r="AB112" s="51"/>
      <c r="AC112" s="51"/>
      <c r="AD112" s="51"/>
      <c r="AE112" s="45" t="str">
        <f t="shared" si="28"/>
        <v>NO DATA</v>
      </c>
    </row>
    <row r="113" spans="1:31" ht="15.75" hidden="1" thickTop="1" thickBot="1" x14ac:dyDescent="0.25">
      <c r="A113" s="52" t="str">
        <f>[1]CODES!$A475</f>
        <v>0321198</v>
      </c>
      <c r="B113" s="53" t="str">
        <f>IF($AE$3=1,[1]CODES!$B475,IF($AE$3=2,[1]CODES!$C475,[1]CODES!$D475))</f>
        <v>Others (specify)</v>
      </c>
      <c r="C113" s="54" t="str">
        <f t="shared" si="17"/>
        <v/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49" t="str">
        <f t="shared" si="26"/>
        <v/>
      </c>
      <c r="AA113" s="49" t="str">
        <f t="shared" si="27"/>
        <v/>
      </c>
      <c r="AB113" s="51"/>
      <c r="AC113" s="51"/>
      <c r="AD113" s="51"/>
      <c r="AE113" s="45" t="str">
        <f t="shared" si="28"/>
        <v>NO DATA</v>
      </c>
    </row>
    <row r="114" spans="1:31" ht="15.75" hidden="1" thickTop="1" thickBot="1" x14ac:dyDescent="0.25">
      <c r="A114" s="52" t="str">
        <f>[1]CODES!$A476</f>
        <v>0321199</v>
      </c>
      <c r="B114" s="53" t="str">
        <f>IF($AE$3=1,[1]CODES!$B476,IF($AE$3=2,[1]CODES!$C476,[1]CODES!$D476))</f>
        <v>All owned dwellings</v>
      </c>
      <c r="C114" s="54" t="str">
        <f t="shared" si="17"/>
        <v/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49" t="str">
        <f t="shared" si="26"/>
        <v/>
      </c>
      <c r="AA114" s="49" t="str">
        <f t="shared" si="27"/>
        <v/>
      </c>
      <c r="AB114" s="51"/>
      <c r="AC114" s="51"/>
      <c r="AD114" s="51"/>
      <c r="AE114" s="45" t="str">
        <f t="shared" si="28"/>
        <v>NO DATA</v>
      </c>
    </row>
    <row r="115" spans="1:31" s="69" customFormat="1" ht="31.5" hidden="1" thickTop="1" thickBot="1" x14ac:dyDescent="0.25">
      <c r="A115" s="38" t="str">
        <f>[1]CODES!$A477</f>
        <v>03212</v>
      </c>
      <c r="B115" s="39" t="str">
        <f>IF($AE$3=1,[1]CODES!$B477,IF($AE$3=2,[1]CODES!$C477,[1]CODES!$D477))</f>
        <v>RENTED ROOMS IN FAMILY HOMES</v>
      </c>
      <c r="C115" s="40" t="str">
        <f t="shared" si="17"/>
        <v/>
      </c>
      <c r="D115" s="48">
        <f t="shared" ref="D115:Y115" si="32">D116</f>
        <v>0</v>
      </c>
      <c r="E115" s="48">
        <f t="shared" si="32"/>
        <v>0</v>
      </c>
      <c r="F115" s="48">
        <f t="shared" si="32"/>
        <v>0</v>
      </c>
      <c r="G115" s="48">
        <f t="shared" si="32"/>
        <v>0</v>
      </c>
      <c r="H115" s="48">
        <f t="shared" si="32"/>
        <v>0</v>
      </c>
      <c r="I115" s="48">
        <f t="shared" si="32"/>
        <v>0</v>
      </c>
      <c r="J115" s="48">
        <f t="shared" si="32"/>
        <v>0</v>
      </c>
      <c r="K115" s="48">
        <f t="shared" si="32"/>
        <v>0</v>
      </c>
      <c r="L115" s="48">
        <f t="shared" si="32"/>
        <v>0</v>
      </c>
      <c r="M115" s="48">
        <f t="shared" si="32"/>
        <v>0</v>
      </c>
      <c r="N115" s="48">
        <f t="shared" si="32"/>
        <v>0</v>
      </c>
      <c r="O115" s="48">
        <f t="shared" si="32"/>
        <v>0</v>
      </c>
      <c r="P115" s="48">
        <f t="shared" si="32"/>
        <v>0</v>
      </c>
      <c r="Q115" s="48">
        <f t="shared" si="32"/>
        <v>0</v>
      </c>
      <c r="R115" s="48">
        <f t="shared" si="32"/>
        <v>0</v>
      </c>
      <c r="S115" s="48">
        <f t="shared" si="32"/>
        <v>0</v>
      </c>
      <c r="T115" s="48">
        <f t="shared" si="32"/>
        <v>0</v>
      </c>
      <c r="U115" s="48">
        <f t="shared" si="32"/>
        <v>0</v>
      </c>
      <c r="V115" s="48">
        <f t="shared" si="32"/>
        <v>0</v>
      </c>
      <c r="W115" s="48">
        <f t="shared" si="32"/>
        <v>0</v>
      </c>
      <c r="X115" s="48">
        <f t="shared" si="32"/>
        <v>0</v>
      </c>
      <c r="Y115" s="48">
        <f t="shared" si="32"/>
        <v>0</v>
      </c>
      <c r="Z115" s="68" t="str">
        <f t="shared" si="26"/>
        <v/>
      </c>
      <c r="AA115" s="68" t="str">
        <f t="shared" si="27"/>
        <v/>
      </c>
      <c r="AB115" s="50"/>
      <c r="AC115" s="50"/>
      <c r="AD115" s="50"/>
      <c r="AE115" s="45" t="str">
        <f t="shared" si="28"/>
        <v>NO DATA</v>
      </c>
    </row>
    <row r="116" spans="1:31" ht="15.75" hidden="1" thickTop="1" thickBot="1" x14ac:dyDescent="0.25">
      <c r="A116" s="52" t="str">
        <f>[1]CODES!$A478</f>
        <v>0321200</v>
      </c>
      <c r="B116" s="53" t="str">
        <f>IF($AE$3=1,[1]CODES!$B478,IF($AE$3=2,[1]CODES!$C478,[1]CODES!$D478))</f>
        <v>Rented rooms in family homes</v>
      </c>
      <c r="C116" s="54" t="str">
        <f t="shared" si="17"/>
        <v/>
      </c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49" t="str">
        <f t="shared" si="26"/>
        <v/>
      </c>
      <c r="AA116" s="49" t="str">
        <f t="shared" si="27"/>
        <v/>
      </c>
      <c r="AB116" s="51"/>
      <c r="AC116" s="51"/>
      <c r="AD116" s="51"/>
      <c r="AE116" s="45" t="str">
        <f t="shared" si="28"/>
        <v>NO DATA</v>
      </c>
    </row>
    <row r="117" spans="1:31" ht="46.5" thickTop="1" thickBot="1" x14ac:dyDescent="0.25">
      <c r="A117" s="38" t="str">
        <f>[1]CODES!$A479</f>
        <v>03213</v>
      </c>
      <c r="B117" s="39" t="str">
        <f>IF($AE$3=1,[1]CODES!$B479,IF($AE$3=2,[1]CODES!$C479,[1]CODES!$D479))</f>
        <v>DWELLINGS RENTED FROM PRIVATE INDIVIDUALS OR PROFESSIONAL AGENCIES</v>
      </c>
      <c r="C117" s="40" t="str">
        <f t="shared" si="17"/>
        <v/>
      </c>
      <c r="D117" s="48">
        <f t="shared" ref="D117:Y117" si="33">D118</f>
        <v>0</v>
      </c>
      <c r="E117" s="48">
        <f t="shared" si="33"/>
        <v>0</v>
      </c>
      <c r="F117" s="48">
        <f t="shared" si="33"/>
        <v>0</v>
      </c>
      <c r="G117" s="48">
        <f t="shared" si="33"/>
        <v>0</v>
      </c>
      <c r="H117" s="48">
        <f t="shared" si="33"/>
        <v>0</v>
      </c>
      <c r="I117" s="48">
        <f t="shared" si="33"/>
        <v>0</v>
      </c>
      <c r="J117" s="48">
        <f t="shared" si="33"/>
        <v>0</v>
      </c>
      <c r="K117" s="48">
        <f t="shared" si="33"/>
        <v>0</v>
      </c>
      <c r="L117" s="48">
        <f t="shared" si="33"/>
        <v>0</v>
      </c>
      <c r="M117" s="48">
        <f t="shared" si="33"/>
        <v>0</v>
      </c>
      <c r="N117" s="48">
        <f t="shared" si="33"/>
        <v>0</v>
      </c>
      <c r="O117" s="48">
        <f t="shared" si="33"/>
        <v>0</v>
      </c>
      <c r="P117" s="48">
        <f t="shared" si="33"/>
        <v>0</v>
      </c>
      <c r="Q117" s="48">
        <f t="shared" si="33"/>
        <v>0</v>
      </c>
      <c r="R117" s="48">
        <f t="shared" si="33"/>
        <v>0</v>
      </c>
      <c r="S117" s="48">
        <f t="shared" si="33"/>
        <v>0</v>
      </c>
      <c r="T117" s="48">
        <f t="shared" si="33"/>
        <v>0</v>
      </c>
      <c r="U117" s="48">
        <f t="shared" si="33"/>
        <v>0</v>
      </c>
      <c r="V117" s="48">
        <f t="shared" si="33"/>
        <v>1590</v>
      </c>
      <c r="W117" s="48">
        <f t="shared" si="33"/>
        <v>0</v>
      </c>
      <c r="X117" s="48">
        <f t="shared" si="33"/>
        <v>0</v>
      </c>
      <c r="Y117" s="48">
        <f t="shared" si="33"/>
        <v>0</v>
      </c>
      <c r="Z117" s="68" t="str">
        <f t="shared" si="26"/>
        <v/>
      </c>
      <c r="AA117" s="68" t="str">
        <f t="shared" si="27"/>
        <v/>
      </c>
      <c r="AB117" s="50"/>
      <c r="AC117" s="51"/>
      <c r="AD117" s="51"/>
      <c r="AE117" s="45" t="str">
        <f t="shared" si="28"/>
        <v>DATA</v>
      </c>
    </row>
    <row r="118" spans="1:31" ht="15.75" thickTop="1" thickBot="1" x14ac:dyDescent="0.25">
      <c r="A118" s="52" t="str">
        <f>[1]CODES!$A480</f>
        <v>0321300</v>
      </c>
      <c r="B118" s="53" t="str">
        <f>IF($AE$3=1,[1]CODES!$B480,IF($AE$3=2,[1]CODES!$C480,[1]CODES!$D480))</f>
        <v>Rented villas/flats</v>
      </c>
      <c r="C118" s="54" t="str">
        <f t="shared" si="17"/>
        <v/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>
        <v>1590</v>
      </c>
      <c r="W118" s="55"/>
      <c r="X118" s="55"/>
      <c r="Y118" s="55"/>
      <c r="Z118" s="49" t="str">
        <f t="shared" si="26"/>
        <v/>
      </c>
      <c r="AA118" s="49" t="str">
        <f t="shared" si="27"/>
        <v/>
      </c>
      <c r="AB118" s="51"/>
      <c r="AC118" s="51"/>
      <c r="AD118" s="51"/>
      <c r="AE118" s="45" t="str">
        <f t="shared" si="28"/>
        <v>DATA</v>
      </c>
    </row>
    <row r="119" spans="1:31" ht="46.5" hidden="1" thickTop="1" thickBot="1" x14ac:dyDescent="0.25">
      <c r="A119" s="38" t="str">
        <f>[1]CODES!$A481</f>
        <v>03214</v>
      </c>
      <c r="B119" s="39" t="str">
        <f>IF($AE$3=1,[1]CODES!$B481,IF($AE$3=2,[1]CODES!$C481,[1]CODES!$D481))</f>
        <v>ACCOMMODATION PROVIDED WITHOUT CHARGE BY RELATIVES OR FRIENDS</v>
      </c>
      <c r="C119" s="40" t="str">
        <f t="shared" si="17"/>
        <v/>
      </c>
      <c r="D119" s="48">
        <f t="shared" ref="D119:Y119" si="34">D120</f>
        <v>0</v>
      </c>
      <c r="E119" s="48">
        <f t="shared" si="34"/>
        <v>0</v>
      </c>
      <c r="F119" s="48">
        <f t="shared" si="34"/>
        <v>0</v>
      </c>
      <c r="G119" s="48">
        <f t="shared" si="34"/>
        <v>0</v>
      </c>
      <c r="H119" s="48">
        <f t="shared" si="34"/>
        <v>0</v>
      </c>
      <c r="I119" s="48">
        <f t="shared" si="34"/>
        <v>0</v>
      </c>
      <c r="J119" s="48">
        <f t="shared" si="34"/>
        <v>0</v>
      </c>
      <c r="K119" s="48">
        <f t="shared" si="34"/>
        <v>0</v>
      </c>
      <c r="L119" s="48">
        <f t="shared" si="34"/>
        <v>0</v>
      </c>
      <c r="M119" s="48">
        <f t="shared" si="34"/>
        <v>0</v>
      </c>
      <c r="N119" s="48">
        <f t="shared" si="34"/>
        <v>0</v>
      </c>
      <c r="O119" s="48">
        <f t="shared" si="34"/>
        <v>0</v>
      </c>
      <c r="P119" s="48">
        <f t="shared" si="34"/>
        <v>0</v>
      </c>
      <c r="Q119" s="48">
        <f t="shared" si="34"/>
        <v>0</v>
      </c>
      <c r="R119" s="48">
        <f t="shared" si="34"/>
        <v>0</v>
      </c>
      <c r="S119" s="48">
        <f t="shared" si="34"/>
        <v>0</v>
      </c>
      <c r="T119" s="48">
        <f t="shared" si="34"/>
        <v>0</v>
      </c>
      <c r="U119" s="48">
        <f t="shared" si="34"/>
        <v>0</v>
      </c>
      <c r="V119" s="48">
        <f t="shared" si="34"/>
        <v>0</v>
      </c>
      <c r="W119" s="48">
        <f t="shared" si="34"/>
        <v>0</v>
      </c>
      <c r="X119" s="48">
        <f t="shared" si="34"/>
        <v>0</v>
      </c>
      <c r="Y119" s="48">
        <f t="shared" si="34"/>
        <v>0</v>
      </c>
      <c r="Z119" s="68" t="str">
        <f t="shared" si="26"/>
        <v/>
      </c>
      <c r="AA119" s="68" t="str">
        <f t="shared" si="27"/>
        <v/>
      </c>
      <c r="AB119" s="50"/>
      <c r="AC119" s="51"/>
      <c r="AD119" s="51"/>
      <c r="AE119" s="45" t="str">
        <f t="shared" si="28"/>
        <v>NO DATA</v>
      </c>
    </row>
    <row r="120" spans="1:31" ht="30" hidden="1" thickTop="1" thickBot="1" x14ac:dyDescent="0.25">
      <c r="A120" s="52" t="str">
        <f>[1]CODES!$A482</f>
        <v>0321400</v>
      </c>
      <c r="B120" s="53" t="str">
        <f>IF($AE$3=1,[1]CODES!$B482,IF($AE$3=2,[1]CODES!$C482,[1]CODES!$D482))</f>
        <v>Accommodation provided without charge by relatives or friends</v>
      </c>
      <c r="C120" s="54" t="str">
        <f t="shared" si="17"/>
        <v/>
      </c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49" t="str">
        <f t="shared" si="26"/>
        <v/>
      </c>
      <c r="AA120" s="49" t="str">
        <f t="shared" si="27"/>
        <v/>
      </c>
      <c r="AB120" s="51"/>
      <c r="AC120" s="51"/>
      <c r="AD120" s="51"/>
      <c r="AE120" s="45" t="str">
        <f t="shared" si="28"/>
        <v>NO DATA</v>
      </c>
    </row>
    <row r="121" spans="1:31" ht="31.5" hidden="1" thickTop="1" thickBot="1" x14ac:dyDescent="0.25">
      <c r="A121" s="38" t="str">
        <f>[1]CODES!$A483</f>
        <v>03215</v>
      </c>
      <c r="B121" s="39" t="str">
        <f>IF($AE$3=1,[1]CODES!$B483,IF($AE$3=2,[1]CODES!$C483,[1]CODES!$D483))</f>
        <v>OTHER PRIVATE ACCOMMODATION</v>
      </c>
      <c r="C121" s="40" t="str">
        <f t="shared" si="17"/>
        <v/>
      </c>
      <c r="D121" s="48">
        <f t="shared" ref="D121:Y121" si="35">SUM(D122:D123)</f>
        <v>0</v>
      </c>
      <c r="E121" s="48">
        <f t="shared" si="35"/>
        <v>0</v>
      </c>
      <c r="F121" s="48">
        <f t="shared" si="35"/>
        <v>0</v>
      </c>
      <c r="G121" s="48">
        <f t="shared" si="35"/>
        <v>0</v>
      </c>
      <c r="H121" s="48">
        <f t="shared" si="35"/>
        <v>0</v>
      </c>
      <c r="I121" s="48">
        <f t="shared" si="35"/>
        <v>0</v>
      </c>
      <c r="J121" s="48">
        <f t="shared" si="35"/>
        <v>0</v>
      </c>
      <c r="K121" s="48">
        <f t="shared" si="35"/>
        <v>0</v>
      </c>
      <c r="L121" s="48">
        <f t="shared" si="35"/>
        <v>0</v>
      </c>
      <c r="M121" s="48">
        <f t="shared" si="35"/>
        <v>0</v>
      </c>
      <c r="N121" s="48">
        <f t="shared" si="35"/>
        <v>0</v>
      </c>
      <c r="O121" s="48">
        <f t="shared" si="35"/>
        <v>0</v>
      </c>
      <c r="P121" s="48">
        <f t="shared" si="35"/>
        <v>0</v>
      </c>
      <c r="Q121" s="48">
        <f t="shared" si="35"/>
        <v>0</v>
      </c>
      <c r="R121" s="48">
        <f t="shared" si="35"/>
        <v>0</v>
      </c>
      <c r="S121" s="48">
        <f t="shared" si="35"/>
        <v>0</v>
      </c>
      <c r="T121" s="48">
        <f t="shared" si="35"/>
        <v>0</v>
      </c>
      <c r="U121" s="48">
        <f t="shared" si="35"/>
        <v>0</v>
      </c>
      <c r="V121" s="48">
        <f t="shared" si="35"/>
        <v>0</v>
      </c>
      <c r="W121" s="48">
        <f t="shared" si="35"/>
        <v>0</v>
      </c>
      <c r="X121" s="48">
        <f t="shared" si="35"/>
        <v>0</v>
      </c>
      <c r="Y121" s="48">
        <f t="shared" si="35"/>
        <v>0</v>
      </c>
      <c r="Z121" s="68" t="str">
        <f t="shared" si="26"/>
        <v/>
      </c>
      <c r="AA121" s="68" t="str">
        <f t="shared" si="27"/>
        <v/>
      </c>
      <c r="AB121" s="50"/>
      <c r="AC121" s="51"/>
      <c r="AD121" s="51"/>
      <c r="AE121" s="45" t="str">
        <f t="shared" si="28"/>
        <v>NO DATA</v>
      </c>
    </row>
    <row r="122" spans="1:31" ht="15.75" hidden="1" thickTop="1" thickBot="1" x14ac:dyDescent="0.25">
      <c r="A122" s="52" t="str">
        <f>[1]CODES!$A484</f>
        <v>0321500</v>
      </c>
      <c r="B122" s="53" t="str">
        <f>IF($AE$3=1,[1]CODES!$B484,IF($AE$3=2,[1]CODES!$C484,[1]CODES!$D484))</f>
        <v>Other private accommodation</v>
      </c>
      <c r="C122" s="54" t="str">
        <f t="shared" si="17"/>
        <v/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49" t="str">
        <f t="shared" si="26"/>
        <v/>
      </c>
      <c r="AA122" s="49" t="str">
        <f t="shared" si="27"/>
        <v/>
      </c>
      <c r="AB122" s="51"/>
      <c r="AC122" s="51"/>
      <c r="AD122" s="51"/>
      <c r="AE122" s="45" t="str">
        <f t="shared" si="28"/>
        <v>NO DATA</v>
      </c>
    </row>
    <row r="123" spans="1:31" ht="15.75" hidden="1" thickTop="1" thickBot="1" x14ac:dyDescent="0.25">
      <c r="A123" s="52" t="str">
        <f>[1]CODES!$A485</f>
        <v>0321501</v>
      </c>
      <c r="B123" s="53" t="str">
        <f>IF($AE$3=1,[1]CODES!$B485,IF($AE$3=2,[1]CODES!$C485,[1]CODES!$D485))</f>
        <v>All private accommodation</v>
      </c>
      <c r="C123" s="54" t="str">
        <f t="shared" si="17"/>
        <v/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49" t="str">
        <f t="shared" si="26"/>
        <v/>
      </c>
      <c r="AA123" s="49" t="str">
        <f t="shared" si="27"/>
        <v/>
      </c>
      <c r="AB123" s="51"/>
      <c r="AC123" s="51"/>
      <c r="AD123" s="51"/>
      <c r="AE123" s="45" t="str">
        <f t="shared" si="28"/>
        <v>NO DATA</v>
      </c>
    </row>
    <row r="124" spans="1:31" ht="3" customHeight="1" thickTop="1" thickBot="1" x14ac:dyDescent="0.25">
      <c r="A124" s="56"/>
      <c r="B124" s="57"/>
      <c r="C124" s="58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60" t="str">
        <f t="shared" ref="Z124" si="36">IF(N(V124)=0,"",V124/V$8*100)</f>
        <v/>
      </c>
      <c r="AA124" s="60" t="str">
        <f t="shared" ref="AA124" si="37">IF(OR(N(U124)=0,N(V124)=0),"",V124/U124*100-100)</f>
        <v/>
      </c>
      <c r="AB124" s="61"/>
      <c r="AC124" s="61"/>
      <c r="AD124" s="61"/>
      <c r="AE124" s="62" t="str">
        <f>IF($AE$3=1,$B$3,IF($AE$3=2,$C$3,$D$3))</f>
        <v>DATA</v>
      </c>
    </row>
    <row r="125" spans="1:31" ht="15.95" customHeight="1" thickTop="1" x14ac:dyDescent="0.2"/>
  </sheetData>
  <sheetProtection autoFilter="0"/>
  <autoFilter ref="AE6:AE124">
    <filterColumn colId="0">
      <filters>
        <filter val="DATA"/>
      </filters>
    </filterColumn>
  </autoFilter>
  <dataValidations count="1">
    <dataValidation type="whole" allowBlank="1" showInputMessage="1" showErrorMessage="1" sqref="D8:Y124">
      <formula1>0</formula1>
      <formula2>100000000000</formula2>
    </dataValidation>
  </dataValidations>
  <hyperlinks>
    <hyperlink ref="A3" r:id="rId1" display="http://statistics.unwto.org/news/2014-03-05/methodological-notes-tourism-statistics-database"/>
  </hyperlinks>
  <printOptions horizontalCentered="1"/>
  <pageMargins left="0" right="0" top="0.196850393700787" bottom="0.196850393700787" header="0" footer="0"/>
  <pageSetup paperSize="9" scale="80" fitToHeight="10" orientation="landscape" cellComments="atEnd" errors="blank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</sheetPr>
  <dimension ref="A1:AE125"/>
  <sheetViews>
    <sheetView showGridLines="0" showZeros="0" topLeftCell="B4" workbookViewId="0">
      <pane xSplit="2" ySplit="4" topLeftCell="U8" activePane="bottomRight" state="frozen"/>
      <selection activeCell="R8" sqref="R8"/>
      <selection pane="topRight" activeCell="R8" sqref="R8"/>
      <selection pane="bottomLeft" activeCell="R8" sqref="R8"/>
      <selection pane="bottomRight" activeCell="AK10" sqref="AK10"/>
    </sheetView>
  </sheetViews>
  <sheetFormatPr defaultColWidth="11.42578125" defaultRowHeight="15.95" customHeight="1" x14ac:dyDescent="0.2"/>
  <cols>
    <col min="1" max="1" width="10.7109375" style="27" hidden="1" customWidth="1"/>
    <col min="2" max="2" width="35.7109375" style="27" customWidth="1"/>
    <col min="3" max="3" width="5.7109375" style="63" hidden="1" customWidth="1"/>
    <col min="4" max="25" width="11.42578125" style="64" hidden="1" customWidth="1"/>
    <col min="26" max="26" width="8.7109375" style="65" hidden="1" customWidth="1"/>
    <col min="27" max="27" width="9.7109375" style="65" hidden="1" customWidth="1"/>
    <col min="28" max="30" width="50.7109375" style="46" hidden="1" customWidth="1"/>
    <col min="31" max="31" width="25.7109375" style="66" customWidth="1"/>
    <col min="32" max="230" width="11.42578125" style="46"/>
    <col min="231" max="232" width="9.85546875" style="46" customWidth="1"/>
    <col min="233" max="233" width="34.28515625" style="46" customWidth="1"/>
    <col min="234" max="234" width="2.7109375" style="46" customWidth="1"/>
    <col min="235" max="235" width="11.42578125" style="46" customWidth="1"/>
    <col min="236" max="251" width="11.42578125" style="46"/>
    <col min="252" max="253" width="7.7109375" style="46" customWidth="1"/>
    <col min="254" max="254" width="50.7109375" style="46" customWidth="1"/>
    <col min="255" max="486" width="11.42578125" style="46"/>
    <col min="487" max="488" width="9.85546875" style="46" customWidth="1"/>
    <col min="489" max="489" width="34.28515625" style="46" customWidth="1"/>
    <col min="490" max="490" width="2.7109375" style="46" customWidth="1"/>
    <col min="491" max="491" width="11.42578125" style="46" customWidth="1"/>
    <col min="492" max="507" width="11.42578125" style="46"/>
    <col min="508" max="509" width="7.7109375" style="46" customWidth="1"/>
    <col min="510" max="510" width="50.7109375" style="46" customWidth="1"/>
    <col min="511" max="742" width="11.42578125" style="46"/>
    <col min="743" max="744" width="9.85546875" style="46" customWidth="1"/>
    <col min="745" max="745" width="34.28515625" style="46" customWidth="1"/>
    <col min="746" max="746" width="2.7109375" style="46" customWidth="1"/>
    <col min="747" max="747" width="11.42578125" style="46" customWidth="1"/>
    <col min="748" max="763" width="11.42578125" style="46"/>
    <col min="764" max="765" width="7.7109375" style="46" customWidth="1"/>
    <col min="766" max="766" width="50.7109375" style="46" customWidth="1"/>
    <col min="767" max="998" width="11.42578125" style="46"/>
    <col min="999" max="1000" width="9.85546875" style="46" customWidth="1"/>
    <col min="1001" max="1001" width="34.28515625" style="46" customWidth="1"/>
    <col min="1002" max="1002" width="2.7109375" style="46" customWidth="1"/>
    <col min="1003" max="1003" width="11.42578125" style="46" customWidth="1"/>
    <col min="1004" max="1019" width="11.42578125" style="46"/>
    <col min="1020" max="1021" width="7.7109375" style="46" customWidth="1"/>
    <col min="1022" max="1022" width="50.7109375" style="46" customWidth="1"/>
    <col min="1023" max="1254" width="11.42578125" style="46"/>
    <col min="1255" max="1256" width="9.85546875" style="46" customWidth="1"/>
    <col min="1257" max="1257" width="34.28515625" style="46" customWidth="1"/>
    <col min="1258" max="1258" width="2.7109375" style="46" customWidth="1"/>
    <col min="1259" max="1259" width="11.42578125" style="46" customWidth="1"/>
    <col min="1260" max="1275" width="11.42578125" style="46"/>
    <col min="1276" max="1277" width="7.7109375" style="46" customWidth="1"/>
    <col min="1278" max="1278" width="50.7109375" style="46" customWidth="1"/>
    <col min="1279" max="1510" width="11.42578125" style="46"/>
    <col min="1511" max="1512" width="9.85546875" style="46" customWidth="1"/>
    <col min="1513" max="1513" width="34.28515625" style="46" customWidth="1"/>
    <col min="1514" max="1514" width="2.7109375" style="46" customWidth="1"/>
    <col min="1515" max="1515" width="11.42578125" style="46" customWidth="1"/>
    <col min="1516" max="1531" width="11.42578125" style="46"/>
    <col min="1532" max="1533" width="7.7109375" style="46" customWidth="1"/>
    <col min="1534" max="1534" width="50.7109375" style="46" customWidth="1"/>
    <col min="1535" max="1766" width="11.42578125" style="46"/>
    <col min="1767" max="1768" width="9.85546875" style="46" customWidth="1"/>
    <col min="1769" max="1769" width="34.28515625" style="46" customWidth="1"/>
    <col min="1770" max="1770" width="2.7109375" style="46" customWidth="1"/>
    <col min="1771" max="1771" width="11.42578125" style="46" customWidth="1"/>
    <col min="1772" max="1787" width="11.42578125" style="46"/>
    <col min="1788" max="1789" width="7.7109375" style="46" customWidth="1"/>
    <col min="1790" max="1790" width="50.7109375" style="46" customWidth="1"/>
    <col min="1791" max="2022" width="11.42578125" style="46"/>
    <col min="2023" max="2024" width="9.85546875" style="46" customWidth="1"/>
    <col min="2025" max="2025" width="34.28515625" style="46" customWidth="1"/>
    <col min="2026" max="2026" width="2.7109375" style="46" customWidth="1"/>
    <col min="2027" max="2027" width="11.42578125" style="46" customWidth="1"/>
    <col min="2028" max="2043" width="11.42578125" style="46"/>
    <col min="2044" max="2045" width="7.7109375" style="46" customWidth="1"/>
    <col min="2046" max="2046" width="50.7109375" style="46" customWidth="1"/>
    <col min="2047" max="2278" width="11.42578125" style="46"/>
    <col min="2279" max="2280" width="9.85546875" style="46" customWidth="1"/>
    <col min="2281" max="2281" width="34.28515625" style="46" customWidth="1"/>
    <col min="2282" max="2282" width="2.7109375" style="46" customWidth="1"/>
    <col min="2283" max="2283" width="11.42578125" style="46" customWidth="1"/>
    <col min="2284" max="2299" width="11.42578125" style="46"/>
    <col min="2300" max="2301" width="7.7109375" style="46" customWidth="1"/>
    <col min="2302" max="2302" width="50.7109375" style="46" customWidth="1"/>
    <col min="2303" max="2534" width="11.42578125" style="46"/>
    <col min="2535" max="2536" width="9.85546875" style="46" customWidth="1"/>
    <col min="2537" max="2537" width="34.28515625" style="46" customWidth="1"/>
    <col min="2538" max="2538" width="2.7109375" style="46" customWidth="1"/>
    <col min="2539" max="2539" width="11.42578125" style="46" customWidth="1"/>
    <col min="2540" max="2555" width="11.42578125" style="46"/>
    <col min="2556" max="2557" width="7.7109375" style="46" customWidth="1"/>
    <col min="2558" max="2558" width="50.7109375" style="46" customWidth="1"/>
    <col min="2559" max="2790" width="11.42578125" style="46"/>
    <col min="2791" max="2792" width="9.85546875" style="46" customWidth="1"/>
    <col min="2793" max="2793" width="34.28515625" style="46" customWidth="1"/>
    <col min="2794" max="2794" width="2.7109375" style="46" customWidth="1"/>
    <col min="2795" max="2795" width="11.42578125" style="46" customWidth="1"/>
    <col min="2796" max="2811" width="11.42578125" style="46"/>
    <col min="2812" max="2813" width="7.7109375" style="46" customWidth="1"/>
    <col min="2814" max="2814" width="50.7109375" style="46" customWidth="1"/>
    <col min="2815" max="3046" width="11.42578125" style="46"/>
    <col min="3047" max="3048" width="9.85546875" style="46" customWidth="1"/>
    <col min="3049" max="3049" width="34.28515625" style="46" customWidth="1"/>
    <col min="3050" max="3050" width="2.7109375" style="46" customWidth="1"/>
    <col min="3051" max="3051" width="11.42578125" style="46" customWidth="1"/>
    <col min="3052" max="3067" width="11.42578125" style="46"/>
    <col min="3068" max="3069" width="7.7109375" style="46" customWidth="1"/>
    <col min="3070" max="3070" width="50.7109375" style="46" customWidth="1"/>
    <col min="3071" max="3302" width="11.42578125" style="46"/>
    <col min="3303" max="3304" width="9.85546875" style="46" customWidth="1"/>
    <col min="3305" max="3305" width="34.28515625" style="46" customWidth="1"/>
    <col min="3306" max="3306" width="2.7109375" style="46" customWidth="1"/>
    <col min="3307" max="3307" width="11.42578125" style="46" customWidth="1"/>
    <col min="3308" max="3323" width="11.42578125" style="46"/>
    <col min="3324" max="3325" width="7.7109375" style="46" customWidth="1"/>
    <col min="3326" max="3326" width="50.7109375" style="46" customWidth="1"/>
    <col min="3327" max="3558" width="11.42578125" style="46"/>
    <col min="3559" max="3560" width="9.85546875" style="46" customWidth="1"/>
    <col min="3561" max="3561" width="34.28515625" style="46" customWidth="1"/>
    <col min="3562" max="3562" width="2.7109375" style="46" customWidth="1"/>
    <col min="3563" max="3563" width="11.42578125" style="46" customWidth="1"/>
    <col min="3564" max="3579" width="11.42578125" style="46"/>
    <col min="3580" max="3581" width="7.7109375" style="46" customWidth="1"/>
    <col min="3582" max="3582" width="50.7109375" style="46" customWidth="1"/>
    <col min="3583" max="3814" width="11.42578125" style="46"/>
    <col min="3815" max="3816" width="9.85546875" style="46" customWidth="1"/>
    <col min="3817" max="3817" width="34.28515625" style="46" customWidth="1"/>
    <col min="3818" max="3818" width="2.7109375" style="46" customWidth="1"/>
    <col min="3819" max="3819" width="11.42578125" style="46" customWidth="1"/>
    <col min="3820" max="3835" width="11.42578125" style="46"/>
    <col min="3836" max="3837" width="7.7109375" style="46" customWidth="1"/>
    <col min="3838" max="3838" width="50.7109375" style="46" customWidth="1"/>
    <col min="3839" max="4070" width="11.42578125" style="46"/>
    <col min="4071" max="4072" width="9.85546875" style="46" customWidth="1"/>
    <col min="4073" max="4073" width="34.28515625" style="46" customWidth="1"/>
    <col min="4074" max="4074" width="2.7109375" style="46" customWidth="1"/>
    <col min="4075" max="4075" width="11.42578125" style="46" customWidth="1"/>
    <col min="4076" max="4091" width="11.42578125" style="46"/>
    <col min="4092" max="4093" width="7.7109375" style="46" customWidth="1"/>
    <col min="4094" max="4094" width="50.7109375" style="46" customWidth="1"/>
    <col min="4095" max="4326" width="11.42578125" style="46"/>
    <col min="4327" max="4328" width="9.85546875" style="46" customWidth="1"/>
    <col min="4329" max="4329" width="34.28515625" style="46" customWidth="1"/>
    <col min="4330" max="4330" width="2.7109375" style="46" customWidth="1"/>
    <col min="4331" max="4331" width="11.42578125" style="46" customWidth="1"/>
    <col min="4332" max="4347" width="11.42578125" style="46"/>
    <col min="4348" max="4349" width="7.7109375" style="46" customWidth="1"/>
    <col min="4350" max="4350" width="50.7109375" style="46" customWidth="1"/>
    <col min="4351" max="4582" width="11.42578125" style="46"/>
    <col min="4583" max="4584" width="9.85546875" style="46" customWidth="1"/>
    <col min="4585" max="4585" width="34.28515625" style="46" customWidth="1"/>
    <col min="4586" max="4586" width="2.7109375" style="46" customWidth="1"/>
    <col min="4587" max="4587" width="11.42578125" style="46" customWidth="1"/>
    <col min="4588" max="4603" width="11.42578125" style="46"/>
    <col min="4604" max="4605" width="7.7109375" style="46" customWidth="1"/>
    <col min="4606" max="4606" width="50.7109375" style="46" customWidth="1"/>
    <col min="4607" max="4838" width="11.42578125" style="46"/>
    <col min="4839" max="4840" width="9.85546875" style="46" customWidth="1"/>
    <col min="4841" max="4841" width="34.28515625" style="46" customWidth="1"/>
    <col min="4842" max="4842" width="2.7109375" style="46" customWidth="1"/>
    <col min="4843" max="4843" width="11.42578125" style="46" customWidth="1"/>
    <col min="4844" max="4859" width="11.42578125" style="46"/>
    <col min="4860" max="4861" width="7.7109375" style="46" customWidth="1"/>
    <col min="4862" max="4862" width="50.7109375" style="46" customWidth="1"/>
    <col min="4863" max="5094" width="11.42578125" style="46"/>
    <col min="5095" max="5096" width="9.85546875" style="46" customWidth="1"/>
    <col min="5097" max="5097" width="34.28515625" style="46" customWidth="1"/>
    <col min="5098" max="5098" width="2.7109375" style="46" customWidth="1"/>
    <col min="5099" max="5099" width="11.42578125" style="46" customWidth="1"/>
    <col min="5100" max="5115" width="11.42578125" style="46"/>
    <col min="5116" max="5117" width="7.7109375" style="46" customWidth="1"/>
    <col min="5118" max="5118" width="50.7109375" style="46" customWidth="1"/>
    <col min="5119" max="5350" width="11.42578125" style="46"/>
    <col min="5351" max="5352" width="9.85546875" style="46" customWidth="1"/>
    <col min="5353" max="5353" width="34.28515625" style="46" customWidth="1"/>
    <col min="5354" max="5354" width="2.7109375" style="46" customWidth="1"/>
    <col min="5355" max="5355" width="11.42578125" style="46" customWidth="1"/>
    <col min="5356" max="5371" width="11.42578125" style="46"/>
    <col min="5372" max="5373" width="7.7109375" style="46" customWidth="1"/>
    <col min="5374" max="5374" width="50.7109375" style="46" customWidth="1"/>
    <col min="5375" max="5606" width="11.42578125" style="46"/>
    <col min="5607" max="5608" width="9.85546875" style="46" customWidth="1"/>
    <col min="5609" max="5609" width="34.28515625" style="46" customWidth="1"/>
    <col min="5610" max="5610" width="2.7109375" style="46" customWidth="1"/>
    <col min="5611" max="5611" width="11.42578125" style="46" customWidth="1"/>
    <col min="5612" max="5627" width="11.42578125" style="46"/>
    <col min="5628" max="5629" width="7.7109375" style="46" customWidth="1"/>
    <col min="5630" max="5630" width="50.7109375" style="46" customWidth="1"/>
    <col min="5631" max="5862" width="11.42578125" style="46"/>
    <col min="5863" max="5864" width="9.85546875" style="46" customWidth="1"/>
    <col min="5865" max="5865" width="34.28515625" style="46" customWidth="1"/>
    <col min="5866" max="5866" width="2.7109375" style="46" customWidth="1"/>
    <col min="5867" max="5867" width="11.42578125" style="46" customWidth="1"/>
    <col min="5868" max="5883" width="11.42578125" style="46"/>
    <col min="5884" max="5885" width="7.7109375" style="46" customWidth="1"/>
    <col min="5886" max="5886" width="50.7109375" style="46" customWidth="1"/>
    <col min="5887" max="6118" width="11.42578125" style="46"/>
    <col min="6119" max="6120" width="9.85546875" style="46" customWidth="1"/>
    <col min="6121" max="6121" width="34.28515625" style="46" customWidth="1"/>
    <col min="6122" max="6122" width="2.7109375" style="46" customWidth="1"/>
    <col min="6123" max="6123" width="11.42578125" style="46" customWidth="1"/>
    <col min="6124" max="6139" width="11.42578125" style="46"/>
    <col min="6140" max="6141" width="7.7109375" style="46" customWidth="1"/>
    <col min="6142" max="6142" width="50.7109375" style="46" customWidth="1"/>
    <col min="6143" max="6374" width="11.42578125" style="46"/>
    <col min="6375" max="6376" width="9.85546875" style="46" customWidth="1"/>
    <col min="6377" max="6377" width="34.28515625" style="46" customWidth="1"/>
    <col min="6378" max="6378" width="2.7109375" style="46" customWidth="1"/>
    <col min="6379" max="6379" width="11.42578125" style="46" customWidth="1"/>
    <col min="6380" max="6395" width="11.42578125" style="46"/>
    <col min="6396" max="6397" width="7.7109375" style="46" customWidth="1"/>
    <col min="6398" max="6398" width="50.7109375" style="46" customWidth="1"/>
    <col min="6399" max="6630" width="11.42578125" style="46"/>
    <col min="6631" max="6632" width="9.85546875" style="46" customWidth="1"/>
    <col min="6633" max="6633" width="34.28515625" style="46" customWidth="1"/>
    <col min="6634" max="6634" width="2.7109375" style="46" customWidth="1"/>
    <col min="6635" max="6635" width="11.42578125" style="46" customWidth="1"/>
    <col min="6636" max="6651" width="11.42578125" style="46"/>
    <col min="6652" max="6653" width="7.7109375" style="46" customWidth="1"/>
    <col min="6654" max="6654" width="50.7109375" style="46" customWidth="1"/>
    <col min="6655" max="6886" width="11.42578125" style="46"/>
    <col min="6887" max="6888" width="9.85546875" style="46" customWidth="1"/>
    <col min="6889" max="6889" width="34.28515625" style="46" customWidth="1"/>
    <col min="6890" max="6890" width="2.7109375" style="46" customWidth="1"/>
    <col min="6891" max="6891" width="11.42578125" style="46" customWidth="1"/>
    <col min="6892" max="6907" width="11.42578125" style="46"/>
    <col min="6908" max="6909" width="7.7109375" style="46" customWidth="1"/>
    <col min="6910" max="6910" width="50.7109375" style="46" customWidth="1"/>
    <col min="6911" max="7142" width="11.42578125" style="46"/>
    <col min="7143" max="7144" width="9.85546875" style="46" customWidth="1"/>
    <col min="7145" max="7145" width="34.28515625" style="46" customWidth="1"/>
    <col min="7146" max="7146" width="2.7109375" style="46" customWidth="1"/>
    <col min="7147" max="7147" width="11.42578125" style="46" customWidth="1"/>
    <col min="7148" max="7163" width="11.42578125" style="46"/>
    <col min="7164" max="7165" width="7.7109375" style="46" customWidth="1"/>
    <col min="7166" max="7166" width="50.7109375" style="46" customWidth="1"/>
    <col min="7167" max="7398" width="11.42578125" style="46"/>
    <col min="7399" max="7400" width="9.85546875" style="46" customWidth="1"/>
    <col min="7401" max="7401" width="34.28515625" style="46" customWidth="1"/>
    <col min="7402" max="7402" width="2.7109375" style="46" customWidth="1"/>
    <col min="7403" max="7403" width="11.42578125" style="46" customWidth="1"/>
    <col min="7404" max="7419" width="11.42578125" style="46"/>
    <col min="7420" max="7421" width="7.7109375" style="46" customWidth="1"/>
    <col min="7422" max="7422" width="50.7109375" style="46" customWidth="1"/>
    <col min="7423" max="7654" width="11.42578125" style="46"/>
    <col min="7655" max="7656" width="9.85546875" style="46" customWidth="1"/>
    <col min="7657" max="7657" width="34.28515625" style="46" customWidth="1"/>
    <col min="7658" max="7658" width="2.7109375" style="46" customWidth="1"/>
    <col min="7659" max="7659" width="11.42578125" style="46" customWidth="1"/>
    <col min="7660" max="7675" width="11.42578125" style="46"/>
    <col min="7676" max="7677" width="7.7109375" style="46" customWidth="1"/>
    <col min="7678" max="7678" width="50.7109375" style="46" customWidth="1"/>
    <col min="7679" max="7910" width="11.42578125" style="46"/>
    <col min="7911" max="7912" width="9.85546875" style="46" customWidth="1"/>
    <col min="7913" max="7913" width="34.28515625" style="46" customWidth="1"/>
    <col min="7914" max="7914" width="2.7109375" style="46" customWidth="1"/>
    <col min="7915" max="7915" width="11.42578125" style="46" customWidth="1"/>
    <col min="7916" max="7931" width="11.42578125" style="46"/>
    <col min="7932" max="7933" width="7.7109375" style="46" customWidth="1"/>
    <col min="7934" max="7934" width="50.7109375" style="46" customWidth="1"/>
    <col min="7935" max="8166" width="11.42578125" style="46"/>
    <col min="8167" max="8168" width="9.85546875" style="46" customWidth="1"/>
    <col min="8169" max="8169" width="34.28515625" style="46" customWidth="1"/>
    <col min="8170" max="8170" width="2.7109375" style="46" customWidth="1"/>
    <col min="8171" max="8171" width="11.42578125" style="46" customWidth="1"/>
    <col min="8172" max="8187" width="11.42578125" style="46"/>
    <col min="8188" max="8189" width="7.7109375" style="46" customWidth="1"/>
    <col min="8190" max="8190" width="50.7109375" style="46" customWidth="1"/>
    <col min="8191" max="8422" width="11.42578125" style="46"/>
    <col min="8423" max="8424" width="9.85546875" style="46" customWidth="1"/>
    <col min="8425" max="8425" width="34.28515625" style="46" customWidth="1"/>
    <col min="8426" max="8426" width="2.7109375" style="46" customWidth="1"/>
    <col min="8427" max="8427" width="11.42578125" style="46" customWidth="1"/>
    <col min="8428" max="8443" width="11.42578125" style="46"/>
    <col min="8444" max="8445" width="7.7109375" style="46" customWidth="1"/>
    <col min="8446" max="8446" width="50.7109375" style="46" customWidth="1"/>
    <col min="8447" max="8678" width="11.42578125" style="46"/>
    <col min="8679" max="8680" width="9.85546875" style="46" customWidth="1"/>
    <col min="8681" max="8681" width="34.28515625" style="46" customWidth="1"/>
    <col min="8682" max="8682" width="2.7109375" style="46" customWidth="1"/>
    <col min="8683" max="8683" width="11.42578125" style="46" customWidth="1"/>
    <col min="8684" max="8699" width="11.42578125" style="46"/>
    <col min="8700" max="8701" width="7.7109375" style="46" customWidth="1"/>
    <col min="8702" max="8702" width="50.7109375" style="46" customWidth="1"/>
    <col min="8703" max="8934" width="11.42578125" style="46"/>
    <col min="8935" max="8936" width="9.85546875" style="46" customWidth="1"/>
    <col min="8937" max="8937" width="34.28515625" style="46" customWidth="1"/>
    <col min="8938" max="8938" width="2.7109375" style="46" customWidth="1"/>
    <col min="8939" max="8939" width="11.42578125" style="46" customWidth="1"/>
    <col min="8940" max="8955" width="11.42578125" style="46"/>
    <col min="8956" max="8957" width="7.7109375" style="46" customWidth="1"/>
    <col min="8958" max="8958" width="50.7109375" style="46" customWidth="1"/>
    <col min="8959" max="9190" width="11.42578125" style="46"/>
    <col min="9191" max="9192" width="9.85546875" style="46" customWidth="1"/>
    <col min="9193" max="9193" width="34.28515625" style="46" customWidth="1"/>
    <col min="9194" max="9194" width="2.7109375" style="46" customWidth="1"/>
    <col min="9195" max="9195" width="11.42578125" style="46" customWidth="1"/>
    <col min="9196" max="9211" width="11.42578125" style="46"/>
    <col min="9212" max="9213" width="7.7109375" style="46" customWidth="1"/>
    <col min="9214" max="9214" width="50.7109375" style="46" customWidth="1"/>
    <col min="9215" max="9446" width="11.42578125" style="46"/>
    <col min="9447" max="9448" width="9.85546875" style="46" customWidth="1"/>
    <col min="9449" max="9449" width="34.28515625" style="46" customWidth="1"/>
    <col min="9450" max="9450" width="2.7109375" style="46" customWidth="1"/>
    <col min="9451" max="9451" width="11.42578125" style="46" customWidth="1"/>
    <col min="9452" max="9467" width="11.42578125" style="46"/>
    <col min="9468" max="9469" width="7.7109375" style="46" customWidth="1"/>
    <col min="9470" max="9470" width="50.7109375" style="46" customWidth="1"/>
    <col min="9471" max="9702" width="11.42578125" style="46"/>
    <col min="9703" max="9704" width="9.85546875" style="46" customWidth="1"/>
    <col min="9705" max="9705" width="34.28515625" style="46" customWidth="1"/>
    <col min="9706" max="9706" width="2.7109375" style="46" customWidth="1"/>
    <col min="9707" max="9707" width="11.42578125" style="46" customWidth="1"/>
    <col min="9708" max="9723" width="11.42578125" style="46"/>
    <col min="9724" max="9725" width="7.7109375" style="46" customWidth="1"/>
    <col min="9726" max="9726" width="50.7109375" style="46" customWidth="1"/>
    <col min="9727" max="9958" width="11.42578125" style="46"/>
    <col min="9959" max="9960" width="9.85546875" style="46" customWidth="1"/>
    <col min="9961" max="9961" width="34.28515625" style="46" customWidth="1"/>
    <col min="9962" max="9962" width="2.7109375" style="46" customWidth="1"/>
    <col min="9963" max="9963" width="11.42578125" style="46" customWidth="1"/>
    <col min="9964" max="9979" width="11.42578125" style="46"/>
    <col min="9980" max="9981" width="7.7109375" style="46" customWidth="1"/>
    <col min="9982" max="9982" width="50.7109375" style="46" customWidth="1"/>
    <col min="9983" max="10214" width="11.42578125" style="46"/>
    <col min="10215" max="10216" width="9.85546875" style="46" customWidth="1"/>
    <col min="10217" max="10217" width="34.28515625" style="46" customWidth="1"/>
    <col min="10218" max="10218" width="2.7109375" style="46" customWidth="1"/>
    <col min="10219" max="10219" width="11.42578125" style="46" customWidth="1"/>
    <col min="10220" max="10235" width="11.42578125" style="46"/>
    <col min="10236" max="10237" width="7.7109375" style="46" customWidth="1"/>
    <col min="10238" max="10238" width="50.7109375" style="46" customWidth="1"/>
    <col min="10239" max="10470" width="11.42578125" style="46"/>
    <col min="10471" max="10472" width="9.85546875" style="46" customWidth="1"/>
    <col min="10473" max="10473" width="34.28515625" style="46" customWidth="1"/>
    <col min="10474" max="10474" width="2.7109375" style="46" customWidth="1"/>
    <col min="10475" max="10475" width="11.42578125" style="46" customWidth="1"/>
    <col min="10476" max="10491" width="11.42578125" style="46"/>
    <col min="10492" max="10493" width="7.7109375" style="46" customWidth="1"/>
    <col min="10494" max="10494" width="50.7109375" style="46" customWidth="1"/>
    <col min="10495" max="10726" width="11.42578125" style="46"/>
    <col min="10727" max="10728" width="9.85546875" style="46" customWidth="1"/>
    <col min="10729" max="10729" width="34.28515625" style="46" customWidth="1"/>
    <col min="10730" max="10730" width="2.7109375" style="46" customWidth="1"/>
    <col min="10731" max="10731" width="11.42578125" style="46" customWidth="1"/>
    <col min="10732" max="10747" width="11.42578125" style="46"/>
    <col min="10748" max="10749" width="7.7109375" style="46" customWidth="1"/>
    <col min="10750" max="10750" width="50.7109375" style="46" customWidth="1"/>
    <col min="10751" max="10982" width="11.42578125" style="46"/>
    <col min="10983" max="10984" width="9.85546875" style="46" customWidth="1"/>
    <col min="10985" max="10985" width="34.28515625" style="46" customWidth="1"/>
    <col min="10986" max="10986" width="2.7109375" style="46" customWidth="1"/>
    <col min="10987" max="10987" width="11.42578125" style="46" customWidth="1"/>
    <col min="10988" max="11003" width="11.42578125" style="46"/>
    <col min="11004" max="11005" width="7.7109375" style="46" customWidth="1"/>
    <col min="11006" max="11006" width="50.7109375" style="46" customWidth="1"/>
    <col min="11007" max="11238" width="11.42578125" style="46"/>
    <col min="11239" max="11240" width="9.85546875" style="46" customWidth="1"/>
    <col min="11241" max="11241" width="34.28515625" style="46" customWidth="1"/>
    <col min="11242" max="11242" width="2.7109375" style="46" customWidth="1"/>
    <col min="11243" max="11243" width="11.42578125" style="46" customWidth="1"/>
    <col min="11244" max="11259" width="11.42578125" style="46"/>
    <col min="11260" max="11261" width="7.7109375" style="46" customWidth="1"/>
    <col min="11262" max="11262" width="50.7109375" style="46" customWidth="1"/>
    <col min="11263" max="11494" width="11.42578125" style="46"/>
    <col min="11495" max="11496" width="9.85546875" style="46" customWidth="1"/>
    <col min="11497" max="11497" width="34.28515625" style="46" customWidth="1"/>
    <col min="11498" max="11498" width="2.7109375" style="46" customWidth="1"/>
    <col min="11499" max="11499" width="11.42578125" style="46" customWidth="1"/>
    <col min="11500" max="11515" width="11.42578125" style="46"/>
    <col min="11516" max="11517" width="7.7109375" style="46" customWidth="1"/>
    <col min="11518" max="11518" width="50.7109375" style="46" customWidth="1"/>
    <col min="11519" max="11750" width="11.42578125" style="46"/>
    <col min="11751" max="11752" width="9.85546875" style="46" customWidth="1"/>
    <col min="11753" max="11753" width="34.28515625" style="46" customWidth="1"/>
    <col min="11754" max="11754" width="2.7109375" style="46" customWidth="1"/>
    <col min="11755" max="11755" width="11.42578125" style="46" customWidth="1"/>
    <col min="11756" max="11771" width="11.42578125" style="46"/>
    <col min="11772" max="11773" width="7.7109375" style="46" customWidth="1"/>
    <col min="11774" max="11774" width="50.7109375" style="46" customWidth="1"/>
    <col min="11775" max="12006" width="11.42578125" style="46"/>
    <col min="12007" max="12008" width="9.85546875" style="46" customWidth="1"/>
    <col min="12009" max="12009" width="34.28515625" style="46" customWidth="1"/>
    <col min="12010" max="12010" width="2.7109375" style="46" customWidth="1"/>
    <col min="12011" max="12011" width="11.42578125" style="46" customWidth="1"/>
    <col min="12012" max="12027" width="11.42578125" style="46"/>
    <col min="12028" max="12029" width="7.7109375" style="46" customWidth="1"/>
    <col min="12030" max="12030" width="50.7109375" style="46" customWidth="1"/>
    <col min="12031" max="12262" width="11.42578125" style="46"/>
    <col min="12263" max="12264" width="9.85546875" style="46" customWidth="1"/>
    <col min="12265" max="12265" width="34.28515625" style="46" customWidth="1"/>
    <col min="12266" max="12266" width="2.7109375" style="46" customWidth="1"/>
    <col min="12267" max="12267" width="11.42578125" style="46" customWidth="1"/>
    <col min="12268" max="12283" width="11.42578125" style="46"/>
    <col min="12284" max="12285" width="7.7109375" style="46" customWidth="1"/>
    <col min="12286" max="12286" width="50.7109375" style="46" customWidth="1"/>
    <col min="12287" max="12518" width="11.42578125" style="46"/>
    <col min="12519" max="12520" width="9.85546875" style="46" customWidth="1"/>
    <col min="12521" max="12521" width="34.28515625" style="46" customWidth="1"/>
    <col min="12522" max="12522" width="2.7109375" style="46" customWidth="1"/>
    <col min="12523" max="12523" width="11.42578125" style="46" customWidth="1"/>
    <col min="12524" max="12539" width="11.42578125" style="46"/>
    <col min="12540" max="12541" width="7.7109375" style="46" customWidth="1"/>
    <col min="12542" max="12542" width="50.7109375" style="46" customWidth="1"/>
    <col min="12543" max="12774" width="11.42578125" style="46"/>
    <col min="12775" max="12776" width="9.85546875" style="46" customWidth="1"/>
    <col min="12777" max="12777" width="34.28515625" style="46" customWidth="1"/>
    <col min="12778" max="12778" width="2.7109375" style="46" customWidth="1"/>
    <col min="12779" max="12779" width="11.42578125" style="46" customWidth="1"/>
    <col min="12780" max="12795" width="11.42578125" style="46"/>
    <col min="12796" max="12797" width="7.7109375" style="46" customWidth="1"/>
    <col min="12798" max="12798" width="50.7109375" style="46" customWidth="1"/>
    <col min="12799" max="13030" width="11.42578125" style="46"/>
    <col min="13031" max="13032" width="9.85546875" style="46" customWidth="1"/>
    <col min="13033" max="13033" width="34.28515625" style="46" customWidth="1"/>
    <col min="13034" max="13034" width="2.7109375" style="46" customWidth="1"/>
    <col min="13035" max="13035" width="11.42578125" style="46" customWidth="1"/>
    <col min="13036" max="13051" width="11.42578125" style="46"/>
    <col min="13052" max="13053" width="7.7109375" style="46" customWidth="1"/>
    <col min="13054" max="13054" width="50.7109375" style="46" customWidth="1"/>
    <col min="13055" max="13286" width="11.42578125" style="46"/>
    <col min="13287" max="13288" width="9.85546875" style="46" customWidth="1"/>
    <col min="13289" max="13289" width="34.28515625" style="46" customWidth="1"/>
    <col min="13290" max="13290" width="2.7109375" style="46" customWidth="1"/>
    <col min="13291" max="13291" width="11.42578125" style="46" customWidth="1"/>
    <col min="13292" max="13307" width="11.42578125" style="46"/>
    <col min="13308" max="13309" width="7.7109375" style="46" customWidth="1"/>
    <col min="13310" max="13310" width="50.7109375" style="46" customWidth="1"/>
    <col min="13311" max="13542" width="11.42578125" style="46"/>
    <col min="13543" max="13544" width="9.85546875" style="46" customWidth="1"/>
    <col min="13545" max="13545" width="34.28515625" style="46" customWidth="1"/>
    <col min="13546" max="13546" width="2.7109375" style="46" customWidth="1"/>
    <col min="13547" max="13547" width="11.42578125" style="46" customWidth="1"/>
    <col min="13548" max="13563" width="11.42578125" style="46"/>
    <col min="13564" max="13565" width="7.7109375" style="46" customWidth="1"/>
    <col min="13566" max="13566" width="50.7109375" style="46" customWidth="1"/>
    <col min="13567" max="13798" width="11.42578125" style="46"/>
    <col min="13799" max="13800" width="9.85546875" style="46" customWidth="1"/>
    <col min="13801" max="13801" width="34.28515625" style="46" customWidth="1"/>
    <col min="13802" max="13802" width="2.7109375" style="46" customWidth="1"/>
    <col min="13803" max="13803" width="11.42578125" style="46" customWidth="1"/>
    <col min="13804" max="13819" width="11.42578125" style="46"/>
    <col min="13820" max="13821" width="7.7109375" style="46" customWidth="1"/>
    <col min="13822" max="13822" width="50.7109375" style="46" customWidth="1"/>
    <col min="13823" max="14054" width="11.42578125" style="46"/>
    <col min="14055" max="14056" width="9.85546875" style="46" customWidth="1"/>
    <col min="14057" max="14057" width="34.28515625" style="46" customWidth="1"/>
    <col min="14058" max="14058" width="2.7109375" style="46" customWidth="1"/>
    <col min="14059" max="14059" width="11.42578125" style="46" customWidth="1"/>
    <col min="14060" max="14075" width="11.42578125" style="46"/>
    <col min="14076" max="14077" width="7.7109375" style="46" customWidth="1"/>
    <col min="14078" max="14078" width="50.7109375" style="46" customWidth="1"/>
    <col min="14079" max="14310" width="11.42578125" style="46"/>
    <col min="14311" max="14312" width="9.85546875" style="46" customWidth="1"/>
    <col min="14313" max="14313" width="34.28515625" style="46" customWidth="1"/>
    <col min="14314" max="14314" width="2.7109375" style="46" customWidth="1"/>
    <col min="14315" max="14315" width="11.42578125" style="46" customWidth="1"/>
    <col min="14316" max="14331" width="11.42578125" style="46"/>
    <col min="14332" max="14333" width="7.7109375" style="46" customWidth="1"/>
    <col min="14334" max="14334" width="50.7109375" style="46" customWidth="1"/>
    <col min="14335" max="14566" width="11.42578125" style="46"/>
    <col min="14567" max="14568" width="9.85546875" style="46" customWidth="1"/>
    <col min="14569" max="14569" width="34.28515625" style="46" customWidth="1"/>
    <col min="14570" max="14570" width="2.7109375" style="46" customWidth="1"/>
    <col min="14571" max="14571" width="11.42578125" style="46" customWidth="1"/>
    <col min="14572" max="14587" width="11.42578125" style="46"/>
    <col min="14588" max="14589" width="7.7109375" style="46" customWidth="1"/>
    <col min="14590" max="14590" width="50.7109375" style="46" customWidth="1"/>
    <col min="14591" max="14822" width="11.42578125" style="46"/>
    <col min="14823" max="14824" width="9.85546875" style="46" customWidth="1"/>
    <col min="14825" max="14825" width="34.28515625" style="46" customWidth="1"/>
    <col min="14826" max="14826" width="2.7109375" style="46" customWidth="1"/>
    <col min="14827" max="14827" width="11.42578125" style="46" customWidth="1"/>
    <col min="14828" max="14843" width="11.42578125" style="46"/>
    <col min="14844" max="14845" width="7.7109375" style="46" customWidth="1"/>
    <col min="14846" max="14846" width="50.7109375" style="46" customWidth="1"/>
    <col min="14847" max="15078" width="11.42578125" style="46"/>
    <col min="15079" max="15080" width="9.85546875" style="46" customWidth="1"/>
    <col min="15081" max="15081" width="34.28515625" style="46" customWidth="1"/>
    <col min="15082" max="15082" width="2.7109375" style="46" customWidth="1"/>
    <col min="15083" max="15083" width="11.42578125" style="46" customWidth="1"/>
    <col min="15084" max="15099" width="11.42578125" style="46"/>
    <col min="15100" max="15101" width="7.7109375" style="46" customWidth="1"/>
    <col min="15102" max="15102" width="50.7109375" style="46" customWidth="1"/>
    <col min="15103" max="15334" width="11.42578125" style="46"/>
    <col min="15335" max="15336" width="9.85546875" style="46" customWidth="1"/>
    <col min="15337" max="15337" width="34.28515625" style="46" customWidth="1"/>
    <col min="15338" max="15338" width="2.7109375" style="46" customWidth="1"/>
    <col min="15339" max="15339" width="11.42578125" style="46" customWidth="1"/>
    <col min="15340" max="15355" width="11.42578125" style="46"/>
    <col min="15356" max="15357" width="7.7109375" style="46" customWidth="1"/>
    <col min="15358" max="15358" width="50.7109375" style="46" customWidth="1"/>
    <col min="15359" max="15590" width="11.42578125" style="46"/>
    <col min="15591" max="15592" width="9.85546875" style="46" customWidth="1"/>
    <col min="15593" max="15593" width="34.28515625" style="46" customWidth="1"/>
    <col min="15594" max="15594" width="2.7109375" style="46" customWidth="1"/>
    <col min="15595" max="15595" width="11.42578125" style="46" customWidth="1"/>
    <col min="15596" max="15611" width="11.42578125" style="46"/>
    <col min="15612" max="15613" width="7.7109375" style="46" customWidth="1"/>
    <col min="15614" max="15614" width="50.7109375" style="46" customWidth="1"/>
    <col min="15615" max="15846" width="11.42578125" style="46"/>
    <col min="15847" max="15848" width="9.85546875" style="46" customWidth="1"/>
    <col min="15849" max="15849" width="34.28515625" style="46" customWidth="1"/>
    <col min="15850" max="15850" width="2.7109375" style="46" customWidth="1"/>
    <col min="15851" max="15851" width="11.42578125" style="46" customWidth="1"/>
    <col min="15852" max="15867" width="11.42578125" style="46"/>
    <col min="15868" max="15869" width="7.7109375" style="46" customWidth="1"/>
    <col min="15870" max="15870" width="50.7109375" style="46" customWidth="1"/>
    <col min="15871" max="16102" width="11.42578125" style="46"/>
    <col min="16103" max="16104" width="9.85546875" style="46" customWidth="1"/>
    <col min="16105" max="16105" width="34.28515625" style="46" customWidth="1"/>
    <col min="16106" max="16106" width="2.7109375" style="46" customWidth="1"/>
    <col min="16107" max="16107" width="11.42578125" style="46" customWidth="1"/>
    <col min="16108" max="16123" width="11.42578125" style="46"/>
    <col min="16124" max="16125" width="7.7109375" style="46" customWidth="1"/>
    <col min="16126" max="16126" width="50.7109375" style="46" customWidth="1"/>
    <col min="16127" max="16384" width="11.42578125" style="46"/>
  </cols>
  <sheetData>
    <row r="1" spans="1:31" s="5" customFormat="1" ht="15" hidden="1" customHeight="1" x14ac:dyDescent="0.2">
      <c r="A1" s="1" t="str">
        <f>[1]CODES!$B$1083</f>
        <v>World Tourism Organization (2014), Complementary Information dataset [Electronic], UNWTO, Madrid, data updated on 10/09/2014.</v>
      </c>
      <c r="B1" s="1" t="str">
        <f>[1]CODES!B216</f>
        <v>UGANDA</v>
      </c>
      <c r="C1" s="1" t="str">
        <f>[1]CODES!C216</f>
        <v>OUGANDA</v>
      </c>
      <c r="D1" s="1" t="str">
        <f>[1]CODES!D216</f>
        <v>UGANDA</v>
      </c>
      <c r="E1" s="2" t="str">
        <f>[1]CODES!$B$677</f>
        <v>32.1 Number of establishments - all accommodation establishments</v>
      </c>
      <c r="F1" s="2" t="str">
        <f>[1]CODES!$C$677</f>
        <v>32.1 Nombre d'etablissements - ensemble des moyens d'hebergement</v>
      </c>
      <c r="G1" s="2" t="str">
        <f>[1]CODES!$D$677</f>
        <v>32.1 Número de establecimientos - conjunto de los medios de alojamiento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70"/>
      <c r="U1" s="3"/>
      <c r="V1" s="3"/>
      <c r="W1" s="3"/>
      <c r="X1" s="3"/>
      <c r="Y1" s="3"/>
      <c r="Z1" s="3"/>
      <c r="AA1" s="3"/>
      <c r="AB1" s="3"/>
      <c r="AC1" s="3"/>
      <c r="AD1" s="3"/>
      <c r="AE1" s="4" t="s">
        <v>0</v>
      </c>
    </row>
    <row r="2" spans="1:31" s="5" customFormat="1" ht="15.95" hidden="1" customHeight="1" x14ac:dyDescent="0.2">
      <c r="A2" t="str">
        <f>[1]CODES!$B$1077</f>
        <v>Conceptual references and technical notes are available in the Methodological Notes to the Tourism Statistics Database:</v>
      </c>
      <c r="B2" s="1" t="str">
        <f>[1]CODES!$B$1064</f>
        <v>SEE:
►Series with data
►Complete list</v>
      </c>
      <c r="C2" s="1" t="str">
        <f>[1]CODES!$C$1064</f>
        <v>À VOIR:
►Séries avec données
►Liste complète</v>
      </c>
      <c r="D2" s="1" t="str">
        <f>[1]CODES!$D$1064</f>
        <v>VER:
►Series con datos
►Lista completa</v>
      </c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9"/>
      <c r="AC2" s="9"/>
      <c r="AD2" s="9"/>
      <c r="AE2" s="10" t="str">
        <f>[1]CODES!J216</f>
        <v>IN</v>
      </c>
    </row>
    <row r="3" spans="1:31" s="5" customFormat="1" ht="15.95" hidden="1" customHeight="1" x14ac:dyDescent="0.2">
      <c r="A3" s="11" t="str">
        <f>[1]CODES!$B$1078</f>
        <v>http://statistics.unwto.org/news/2016-02-22/methodological-notes-tourism-statistics-database-2016-edition</v>
      </c>
      <c r="B3" s="1" t="str">
        <f>[1]CODES!$B$1065</f>
        <v>DATA</v>
      </c>
      <c r="C3" s="1" t="str">
        <f>[1]CODES!$C$1065</f>
        <v>DONNÉES</v>
      </c>
      <c r="D3" s="1" t="str">
        <f>[1]CODES!$D$1065</f>
        <v>DATOS</v>
      </c>
      <c r="E3" s="1" t="str">
        <f>[1]CODES!$B$1066</f>
        <v>NO DATA</v>
      </c>
      <c r="F3" s="1" t="str">
        <f>[1]CODES!$C$1066</f>
        <v>SANS DONNÉE</v>
      </c>
      <c r="G3" s="1" t="str">
        <f>[1]CODES!$D$1066</f>
        <v>SIN DATOS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9"/>
      <c r="AC3" s="9"/>
      <c r="AD3" s="9"/>
      <c r="AE3" s="10">
        <f>IF(OR(AE1&lt;&gt;"CORREO",AE2="IN"),1,IF(AE2="FR",2,3))</f>
        <v>1</v>
      </c>
    </row>
    <row r="4" spans="1:31" s="18" customFormat="1" ht="29.25" customHeight="1" x14ac:dyDescent="0.2">
      <c r="A4" s="12">
        <v>800</v>
      </c>
      <c r="B4" s="13" t="str">
        <f>IF($AE$3=1,$B$1,IF($AE$3=2,$C$1,$D$1))</f>
        <v>UGANDA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7"/>
    </row>
    <row r="5" spans="1:31" s="26" customFormat="1" ht="35.1" customHeight="1" thickBot="1" x14ac:dyDescent="0.25">
      <c r="A5" s="19">
        <v>1402</v>
      </c>
      <c r="B5" s="20" t="str">
        <f>IF($AE$3=1,$E$1,IF($AE$3=2,$F$1,$G$1))</f>
        <v>32.1 Number of establishments - all accommodation establishments</v>
      </c>
      <c r="C5" s="21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W5" s="24"/>
      <c r="X5" s="24"/>
      <c r="Y5" s="24"/>
      <c r="Z5" s="23"/>
      <c r="AA5" s="23"/>
      <c r="AB5" s="25"/>
      <c r="AC5" s="25"/>
      <c r="AD5" s="25"/>
      <c r="AE5" s="17"/>
    </row>
    <row r="6" spans="1:31" s="32" customFormat="1" ht="50.1" customHeight="1" thickTop="1" thickBot="1" x14ac:dyDescent="0.3">
      <c r="A6" s="28" t="s">
        <v>1</v>
      </c>
      <c r="B6" s="29"/>
      <c r="C6" s="29" t="s">
        <v>2</v>
      </c>
      <c r="D6" s="29">
        <v>1995</v>
      </c>
      <c r="E6" s="29">
        <f t="shared" ref="E6:V6" si="0">D6+1</f>
        <v>1996</v>
      </c>
      <c r="F6" s="29">
        <f t="shared" si="0"/>
        <v>1997</v>
      </c>
      <c r="G6" s="29">
        <f t="shared" si="0"/>
        <v>1998</v>
      </c>
      <c r="H6" s="29">
        <f t="shared" si="0"/>
        <v>1999</v>
      </c>
      <c r="I6" s="29">
        <f t="shared" si="0"/>
        <v>2000</v>
      </c>
      <c r="J6" s="29">
        <f t="shared" si="0"/>
        <v>2001</v>
      </c>
      <c r="K6" s="29">
        <f t="shared" si="0"/>
        <v>2002</v>
      </c>
      <c r="L6" s="29">
        <f t="shared" si="0"/>
        <v>2003</v>
      </c>
      <c r="M6" s="29">
        <f t="shared" si="0"/>
        <v>2004</v>
      </c>
      <c r="N6" s="29">
        <f t="shared" si="0"/>
        <v>2005</v>
      </c>
      <c r="O6" s="29">
        <f t="shared" si="0"/>
        <v>2006</v>
      </c>
      <c r="P6" s="29">
        <f t="shared" si="0"/>
        <v>2007</v>
      </c>
      <c r="Q6" s="29">
        <f t="shared" si="0"/>
        <v>2008</v>
      </c>
      <c r="R6" s="29">
        <f t="shared" si="0"/>
        <v>2009</v>
      </c>
      <c r="S6" s="29">
        <f t="shared" si="0"/>
        <v>2010</v>
      </c>
      <c r="T6" s="29">
        <f t="shared" si="0"/>
        <v>2011</v>
      </c>
      <c r="U6" s="29">
        <f t="shared" si="0"/>
        <v>2012</v>
      </c>
      <c r="V6" s="29">
        <f t="shared" si="0"/>
        <v>2013</v>
      </c>
      <c r="W6" s="29">
        <f>V6+1</f>
        <v>2014</v>
      </c>
      <c r="X6" s="29">
        <f>W6+1</f>
        <v>2015</v>
      </c>
      <c r="Y6" s="29">
        <f>X6+1</f>
        <v>2016</v>
      </c>
      <c r="Z6" s="30" t="str">
        <f>[1]CODES!$B$1067&amp;" "&amp;Y6</f>
        <v>Market
share 2016</v>
      </c>
      <c r="AA6" s="30" t="str">
        <f>[1]CODES!$B$1068&amp;" "&amp;
Y6&amp;"-"&amp;X6</f>
        <v>% Change 2016-2015</v>
      </c>
      <c r="AB6" s="30" t="s">
        <v>3</v>
      </c>
      <c r="AC6" s="30" t="s">
        <v>3</v>
      </c>
      <c r="AD6" s="30" t="s">
        <v>4</v>
      </c>
      <c r="AE6" s="31" t="str">
        <f>IF($AE$3=1,$B$2,IF($AE$3=2,$C$2,$D$2))</f>
        <v>SEE:
►Series with data
►Complete list</v>
      </c>
    </row>
    <row r="7" spans="1:31" s="32" customFormat="1" ht="3" customHeight="1" thickTop="1" thickBot="1" x14ac:dyDescent="0.3">
      <c r="A7" s="33"/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  <c r="AA7" s="36"/>
      <c r="AB7" s="36"/>
      <c r="AC7" s="36"/>
      <c r="AD7" s="36"/>
      <c r="AE7" s="67" t="str">
        <f>AE8</f>
        <v>NO DATA</v>
      </c>
    </row>
    <row r="8" spans="1:31" ht="16.5" thickTop="1" thickBot="1" x14ac:dyDescent="0.25">
      <c r="A8" s="38" t="str">
        <f>[1]CODES!$A370</f>
        <v>03</v>
      </c>
      <c r="B8" s="39" t="str">
        <f>IF($AE$3=1,[1]CODES!$B370,IF($AE$3=2,[1]CODES!$C370,[1]CODES!$D370))</f>
        <v>TOTAL</v>
      </c>
      <c r="C8" s="40" t="str">
        <f t="shared" ref="C8:C71" si="1">IF(AB8="","","(*)")</f>
        <v/>
      </c>
      <c r="D8" s="41">
        <f t="shared" ref="D8:Y8" si="2">SUM(D9,D108)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  <c r="M8" s="41">
        <f t="shared" si="2"/>
        <v>0</v>
      </c>
      <c r="N8" s="41">
        <f t="shared" si="2"/>
        <v>0</v>
      </c>
      <c r="O8" s="41">
        <f t="shared" si="2"/>
        <v>0</v>
      </c>
      <c r="P8" s="41">
        <f t="shared" si="2"/>
        <v>0</v>
      </c>
      <c r="Q8" s="41">
        <f t="shared" si="2"/>
        <v>0</v>
      </c>
      <c r="R8" s="41">
        <f t="shared" si="2"/>
        <v>0</v>
      </c>
      <c r="S8" s="41">
        <f t="shared" si="2"/>
        <v>0</v>
      </c>
      <c r="T8" s="41">
        <f t="shared" si="2"/>
        <v>0</v>
      </c>
      <c r="U8" s="41">
        <f t="shared" si="2"/>
        <v>0</v>
      </c>
      <c r="V8" s="41">
        <f t="shared" si="2"/>
        <v>0</v>
      </c>
      <c r="W8" s="41">
        <f t="shared" si="2"/>
        <v>0</v>
      </c>
      <c r="X8" s="41">
        <f t="shared" si="2"/>
        <v>0</v>
      </c>
      <c r="Y8" s="41">
        <f t="shared" si="2"/>
        <v>0</v>
      </c>
      <c r="Z8" s="42" t="str">
        <f t="shared" ref="Z8:Z39" si="3">IF(N(Y8)=0,"",Y8/Y$8*100)</f>
        <v/>
      </c>
      <c r="AA8" s="42" t="str">
        <f t="shared" ref="AA8:AA39" si="4">IF(OR(N(Y8)=0,N(X8)=0),"",Y8/X8*100-100)</f>
        <v/>
      </c>
      <c r="AB8" s="43"/>
      <c r="AC8" s="43"/>
      <c r="AD8" s="44"/>
      <c r="AE8" s="45" t="str">
        <f t="shared" ref="AE8:AE39" si="5">IF(MAX(U8:Y8)&gt;0,IF(AE$3=1,$B$3,IF(AE$3=2,$C$3,$D$3)),IF(AE$3=1,$E$3,IF(AE$3=2,$F$3,$G$3)))</f>
        <v>NO DATA</v>
      </c>
    </row>
    <row r="9" spans="1:31" ht="31.5" thickTop="1" thickBot="1" x14ac:dyDescent="0.25">
      <c r="A9" s="38" t="str">
        <f>[1]CODES!$A371</f>
        <v>031</v>
      </c>
      <c r="B9" s="39" t="str">
        <f>IF($AE$3=1,[1]CODES!$B371,IF($AE$3=2,[1]CODES!$C371,[1]CODES!$D371))</f>
        <v>COLLECTIVE TOURISM ESTABLISHMENTS</v>
      </c>
      <c r="C9" s="40" t="str">
        <f t="shared" si="1"/>
        <v/>
      </c>
      <c r="D9" s="48">
        <f t="shared" ref="D9:Y9" si="6">SUM(D10,D46,D82)</f>
        <v>0</v>
      </c>
      <c r="E9" s="48">
        <f t="shared" si="6"/>
        <v>0</v>
      </c>
      <c r="F9" s="48">
        <f t="shared" si="6"/>
        <v>0</v>
      </c>
      <c r="G9" s="48">
        <f t="shared" si="6"/>
        <v>0</v>
      </c>
      <c r="H9" s="48">
        <f t="shared" si="6"/>
        <v>0</v>
      </c>
      <c r="I9" s="48">
        <f t="shared" si="6"/>
        <v>0</v>
      </c>
      <c r="J9" s="48">
        <f t="shared" si="6"/>
        <v>0</v>
      </c>
      <c r="K9" s="48">
        <f t="shared" si="6"/>
        <v>0</v>
      </c>
      <c r="L9" s="48">
        <f t="shared" si="6"/>
        <v>0</v>
      </c>
      <c r="M9" s="48">
        <f t="shared" si="6"/>
        <v>0</v>
      </c>
      <c r="N9" s="48">
        <f t="shared" si="6"/>
        <v>0</v>
      </c>
      <c r="O9" s="48">
        <f t="shared" si="6"/>
        <v>0</v>
      </c>
      <c r="P9" s="48">
        <f t="shared" si="6"/>
        <v>0</v>
      </c>
      <c r="Q9" s="48">
        <f t="shared" si="6"/>
        <v>0</v>
      </c>
      <c r="R9" s="48">
        <f t="shared" si="6"/>
        <v>0</v>
      </c>
      <c r="S9" s="48">
        <f t="shared" si="6"/>
        <v>0</v>
      </c>
      <c r="T9" s="48">
        <f t="shared" si="6"/>
        <v>0</v>
      </c>
      <c r="U9" s="48">
        <f t="shared" si="6"/>
        <v>0</v>
      </c>
      <c r="V9" s="48">
        <f t="shared" si="6"/>
        <v>0</v>
      </c>
      <c r="W9" s="48">
        <f t="shared" si="6"/>
        <v>0</v>
      </c>
      <c r="X9" s="48">
        <f t="shared" si="6"/>
        <v>0</v>
      </c>
      <c r="Y9" s="48">
        <f t="shared" si="6"/>
        <v>0</v>
      </c>
      <c r="Z9" s="49" t="str">
        <f t="shared" si="3"/>
        <v/>
      </c>
      <c r="AA9" s="49" t="str">
        <f t="shared" si="4"/>
        <v/>
      </c>
      <c r="AB9" s="50"/>
      <c r="AC9" s="51"/>
      <c r="AD9" s="51"/>
      <c r="AE9" s="45" t="str">
        <f t="shared" si="5"/>
        <v>NO DATA</v>
      </c>
    </row>
    <row r="10" spans="1:31" ht="31.5" thickTop="1" thickBot="1" x14ac:dyDescent="0.25">
      <c r="A10" s="38" t="str">
        <f>[1]CODES!$A372</f>
        <v>0311</v>
      </c>
      <c r="B10" s="39" t="str">
        <f>IF($AE$3=1,[1]CODES!$B372,IF($AE$3=2,[1]CODES!$C372,[1]CODES!$D372))</f>
        <v>HOTELS AND SIMILAR ESTABLISHMENTS</v>
      </c>
      <c r="C10" s="40" t="str">
        <f t="shared" si="1"/>
        <v/>
      </c>
      <c r="D10" s="48">
        <f t="shared" ref="D10:Y10" si="7">SUM(D11,D30)</f>
        <v>0</v>
      </c>
      <c r="E10" s="48">
        <f t="shared" si="7"/>
        <v>0</v>
      </c>
      <c r="F10" s="48">
        <f t="shared" si="7"/>
        <v>0</v>
      </c>
      <c r="G10" s="48">
        <f t="shared" si="7"/>
        <v>0</v>
      </c>
      <c r="H10" s="48">
        <f t="shared" si="7"/>
        <v>0</v>
      </c>
      <c r="I10" s="48">
        <f t="shared" si="7"/>
        <v>0</v>
      </c>
      <c r="J10" s="48">
        <f t="shared" si="7"/>
        <v>0</v>
      </c>
      <c r="K10" s="48">
        <f t="shared" si="7"/>
        <v>0</v>
      </c>
      <c r="L10" s="48">
        <f t="shared" si="7"/>
        <v>0</v>
      </c>
      <c r="M10" s="48">
        <f t="shared" si="7"/>
        <v>0</v>
      </c>
      <c r="N10" s="48">
        <f t="shared" si="7"/>
        <v>0</v>
      </c>
      <c r="O10" s="48">
        <f t="shared" si="7"/>
        <v>0</v>
      </c>
      <c r="P10" s="48">
        <f t="shared" si="7"/>
        <v>0</v>
      </c>
      <c r="Q10" s="48">
        <f t="shared" si="7"/>
        <v>0</v>
      </c>
      <c r="R10" s="48">
        <f t="shared" si="7"/>
        <v>0</v>
      </c>
      <c r="S10" s="48">
        <f t="shared" si="7"/>
        <v>0</v>
      </c>
      <c r="T10" s="48">
        <f t="shared" si="7"/>
        <v>0</v>
      </c>
      <c r="U10" s="48">
        <f t="shared" si="7"/>
        <v>0</v>
      </c>
      <c r="V10" s="48">
        <f t="shared" si="7"/>
        <v>0</v>
      </c>
      <c r="W10" s="48">
        <f t="shared" si="7"/>
        <v>0</v>
      </c>
      <c r="X10" s="48">
        <f t="shared" si="7"/>
        <v>0</v>
      </c>
      <c r="Y10" s="48">
        <f t="shared" si="7"/>
        <v>0</v>
      </c>
      <c r="Z10" s="68" t="str">
        <f t="shared" si="3"/>
        <v/>
      </c>
      <c r="AA10" s="68" t="str">
        <f t="shared" si="4"/>
        <v/>
      </c>
      <c r="AB10" s="50"/>
      <c r="AC10" s="51"/>
      <c r="AD10" s="51"/>
      <c r="AE10" s="45" t="str">
        <f t="shared" si="5"/>
        <v>NO DATA</v>
      </c>
    </row>
    <row r="11" spans="1:31" ht="16.5" thickTop="1" thickBot="1" x14ac:dyDescent="0.25">
      <c r="A11" s="38" t="str">
        <f>[1]CODES!$A373</f>
        <v>03111</v>
      </c>
      <c r="B11" s="39" t="str">
        <f>IF($AE$3=1,[1]CODES!$B373,IF($AE$3=2,[1]CODES!$C373,[1]CODES!$D373))</f>
        <v>HOTELS</v>
      </c>
      <c r="C11" s="40" t="str">
        <f t="shared" si="1"/>
        <v/>
      </c>
      <c r="D11" s="48">
        <f t="shared" ref="D11:Y11" si="8">SUM(D12:D29)</f>
        <v>0</v>
      </c>
      <c r="E11" s="48">
        <f t="shared" si="8"/>
        <v>0</v>
      </c>
      <c r="F11" s="48">
        <f t="shared" si="8"/>
        <v>0</v>
      </c>
      <c r="G11" s="48">
        <f t="shared" si="8"/>
        <v>0</v>
      </c>
      <c r="H11" s="48">
        <f t="shared" si="8"/>
        <v>0</v>
      </c>
      <c r="I11" s="48">
        <f t="shared" si="8"/>
        <v>0</v>
      </c>
      <c r="J11" s="48">
        <f t="shared" si="8"/>
        <v>0</v>
      </c>
      <c r="K11" s="48">
        <f t="shared" si="8"/>
        <v>0</v>
      </c>
      <c r="L11" s="48">
        <f t="shared" si="8"/>
        <v>0</v>
      </c>
      <c r="M11" s="48">
        <f t="shared" si="8"/>
        <v>0</v>
      </c>
      <c r="N11" s="48">
        <f t="shared" si="8"/>
        <v>0</v>
      </c>
      <c r="O11" s="48">
        <f t="shared" si="8"/>
        <v>0</v>
      </c>
      <c r="P11" s="48">
        <f t="shared" si="8"/>
        <v>0</v>
      </c>
      <c r="Q11" s="48">
        <f t="shared" si="8"/>
        <v>0</v>
      </c>
      <c r="R11" s="48">
        <f t="shared" si="8"/>
        <v>0</v>
      </c>
      <c r="S11" s="48">
        <f t="shared" si="8"/>
        <v>0</v>
      </c>
      <c r="T11" s="48">
        <f t="shared" si="8"/>
        <v>0</v>
      </c>
      <c r="U11" s="48">
        <f t="shared" si="8"/>
        <v>0</v>
      </c>
      <c r="V11" s="48">
        <f t="shared" si="8"/>
        <v>0</v>
      </c>
      <c r="W11" s="48">
        <f t="shared" si="8"/>
        <v>0</v>
      </c>
      <c r="X11" s="48">
        <f t="shared" si="8"/>
        <v>0</v>
      </c>
      <c r="Y11" s="48">
        <f t="shared" si="8"/>
        <v>0</v>
      </c>
      <c r="Z11" s="68" t="str">
        <f t="shared" si="3"/>
        <v/>
      </c>
      <c r="AA11" s="68" t="str">
        <f t="shared" si="4"/>
        <v/>
      </c>
      <c r="AB11" s="50"/>
      <c r="AC11" s="51"/>
      <c r="AD11" s="51"/>
      <c r="AE11" s="45" t="str">
        <f t="shared" si="5"/>
        <v>NO DATA</v>
      </c>
    </row>
    <row r="12" spans="1:31" ht="15.75" thickTop="1" thickBot="1" x14ac:dyDescent="0.25">
      <c r="A12" s="52" t="str">
        <f>[1]CODES!$A374</f>
        <v>0311100</v>
      </c>
      <c r="B12" s="53" t="str">
        <f>IF($AE$3=1,[1]CODES!$B374,IF($AE$3=2,[1]CODES!$C374,[1]CODES!$D374))</f>
        <v>Classified hotels</v>
      </c>
      <c r="C12" s="54" t="str">
        <f t="shared" si="1"/>
        <v/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49" t="str">
        <f t="shared" si="3"/>
        <v/>
      </c>
      <c r="AA12" s="49" t="str">
        <f t="shared" si="4"/>
        <v/>
      </c>
      <c r="AB12" s="51"/>
      <c r="AC12" s="51"/>
      <c r="AD12" s="51"/>
      <c r="AE12" s="45" t="str">
        <f t="shared" si="5"/>
        <v>NO DATA</v>
      </c>
    </row>
    <row r="13" spans="1:31" ht="15.75" thickTop="1" thickBot="1" x14ac:dyDescent="0.25">
      <c r="A13" s="52" t="str">
        <f>[1]CODES!$A375</f>
        <v>0311101</v>
      </c>
      <c r="B13" s="53" t="str">
        <f>IF($AE$3=1,[1]CODES!$B375,IF($AE$3=2,[1]CODES!$C375,[1]CODES!$D375))</f>
        <v>De luxe</v>
      </c>
      <c r="C13" s="54" t="str">
        <f t="shared" si="1"/>
        <v/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49" t="str">
        <f t="shared" si="3"/>
        <v/>
      </c>
      <c r="AA13" s="49" t="str">
        <f t="shared" si="4"/>
        <v/>
      </c>
      <c r="AB13" s="51"/>
      <c r="AC13" s="51"/>
      <c r="AD13" s="51"/>
      <c r="AE13" s="45" t="str">
        <f t="shared" si="5"/>
        <v>NO DATA</v>
      </c>
    </row>
    <row r="14" spans="1:31" ht="15.75" thickTop="1" thickBot="1" x14ac:dyDescent="0.25">
      <c r="A14" s="52" t="str">
        <f>[1]CODES!$A376</f>
        <v>0311102</v>
      </c>
      <c r="B14" s="53" t="str">
        <f>IF($AE$3=1,[1]CODES!$B376,IF($AE$3=2,[1]CODES!$C376,[1]CODES!$D376))</f>
        <v>5 stars</v>
      </c>
      <c r="C14" s="54" t="str">
        <f t="shared" si="1"/>
        <v/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49" t="str">
        <f t="shared" si="3"/>
        <v/>
      </c>
      <c r="AA14" s="49" t="str">
        <f t="shared" si="4"/>
        <v/>
      </c>
      <c r="AB14" s="51"/>
      <c r="AC14" s="51"/>
      <c r="AD14" s="51"/>
      <c r="AE14" s="45" t="str">
        <f t="shared" si="5"/>
        <v>NO DATA</v>
      </c>
    </row>
    <row r="15" spans="1:31" ht="15.75" thickTop="1" thickBot="1" x14ac:dyDescent="0.25">
      <c r="A15" s="52" t="str">
        <f>[1]CODES!$A377</f>
        <v>0311103</v>
      </c>
      <c r="B15" s="53" t="str">
        <f>IF($AE$3=1,[1]CODES!$B377,IF($AE$3=2,[1]CODES!$C377,[1]CODES!$D377))</f>
        <v>4 stars</v>
      </c>
      <c r="C15" s="54" t="str">
        <f t="shared" si="1"/>
        <v/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49" t="str">
        <f t="shared" si="3"/>
        <v/>
      </c>
      <c r="AA15" s="49" t="str">
        <f t="shared" si="4"/>
        <v/>
      </c>
      <c r="AB15" s="51"/>
      <c r="AC15" s="51"/>
      <c r="AD15" s="51"/>
      <c r="AE15" s="45" t="str">
        <f t="shared" si="5"/>
        <v>NO DATA</v>
      </c>
    </row>
    <row r="16" spans="1:31" ht="15.75" thickTop="1" thickBot="1" x14ac:dyDescent="0.25">
      <c r="A16" s="52" t="str">
        <f>[1]CODES!$A378</f>
        <v>0311104</v>
      </c>
      <c r="B16" s="53" t="str">
        <f>IF($AE$3=1,[1]CODES!$B378,IF($AE$3=2,[1]CODES!$C378,[1]CODES!$D378))</f>
        <v>3 stars</v>
      </c>
      <c r="C16" s="54" t="str">
        <f t="shared" si="1"/>
        <v/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49" t="str">
        <f t="shared" si="3"/>
        <v/>
      </c>
      <c r="AA16" s="49" t="str">
        <f t="shared" si="4"/>
        <v/>
      </c>
      <c r="AB16" s="51"/>
      <c r="AC16" s="51"/>
      <c r="AD16" s="51"/>
      <c r="AE16" s="45" t="str">
        <f t="shared" si="5"/>
        <v>NO DATA</v>
      </c>
    </row>
    <row r="17" spans="1:31" ht="15.75" thickTop="1" thickBot="1" x14ac:dyDescent="0.25">
      <c r="A17" s="52" t="str">
        <f>[1]CODES!$A379</f>
        <v>0311105</v>
      </c>
      <c r="B17" s="53" t="str">
        <f>IF($AE$3=1,[1]CODES!$B379,IF($AE$3=2,[1]CODES!$C379,[1]CODES!$D379))</f>
        <v>2 stars</v>
      </c>
      <c r="C17" s="54" t="str">
        <f t="shared" si="1"/>
        <v/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49" t="str">
        <f t="shared" si="3"/>
        <v/>
      </c>
      <c r="AA17" s="49" t="str">
        <f t="shared" si="4"/>
        <v/>
      </c>
      <c r="AB17" s="51"/>
      <c r="AC17" s="51"/>
      <c r="AD17" s="51"/>
      <c r="AE17" s="45" t="str">
        <f t="shared" si="5"/>
        <v>NO DATA</v>
      </c>
    </row>
    <row r="18" spans="1:31" ht="15.75" thickTop="1" thickBot="1" x14ac:dyDescent="0.25">
      <c r="A18" s="52" t="str">
        <f>[1]CODES!$A380</f>
        <v>0311106</v>
      </c>
      <c r="B18" s="53" t="str">
        <f>IF($AE$3=1,[1]CODES!$B380,IF($AE$3=2,[1]CODES!$C380,[1]CODES!$D380))</f>
        <v>1 star</v>
      </c>
      <c r="C18" s="54" t="str">
        <f t="shared" si="1"/>
        <v/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49" t="str">
        <f t="shared" si="3"/>
        <v/>
      </c>
      <c r="AA18" s="49" t="str">
        <f t="shared" si="4"/>
        <v/>
      </c>
      <c r="AB18" s="51"/>
      <c r="AC18" s="51"/>
      <c r="AD18" s="51"/>
      <c r="AE18" s="45" t="str">
        <f t="shared" si="5"/>
        <v>NO DATA</v>
      </c>
    </row>
    <row r="19" spans="1:31" ht="15.75" thickTop="1" thickBot="1" x14ac:dyDescent="0.25">
      <c r="A19" s="52" t="str">
        <f>[1]CODES!$A381</f>
        <v>0311107</v>
      </c>
      <c r="B19" s="53" t="str">
        <f>IF($AE$3=1,[1]CODES!$B381,IF($AE$3=2,[1]CODES!$C381,[1]CODES!$D381))</f>
        <v>Unclassified hotels</v>
      </c>
      <c r="C19" s="54" t="str">
        <f t="shared" si="1"/>
        <v/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49" t="str">
        <f t="shared" si="3"/>
        <v/>
      </c>
      <c r="AA19" s="49" t="str">
        <f t="shared" si="4"/>
        <v/>
      </c>
      <c r="AB19" s="51"/>
      <c r="AC19" s="51"/>
      <c r="AD19" s="51"/>
      <c r="AE19" s="45" t="str">
        <f t="shared" si="5"/>
        <v>NO DATA</v>
      </c>
    </row>
    <row r="20" spans="1:31" ht="15.75" thickTop="1" thickBot="1" x14ac:dyDescent="0.25">
      <c r="A20" s="52" t="str">
        <f>[1]CODES!$A382</f>
        <v>0311108</v>
      </c>
      <c r="B20" s="53" t="str">
        <f>IF($AE$3=1,[1]CODES!$B382,IF($AE$3=2,[1]CODES!$C382,[1]CODES!$D382))</f>
        <v>All hotels</v>
      </c>
      <c r="C20" s="54" t="str">
        <f t="shared" si="1"/>
        <v/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49" t="str">
        <f t="shared" si="3"/>
        <v/>
      </c>
      <c r="AA20" s="49" t="str">
        <f t="shared" si="4"/>
        <v/>
      </c>
      <c r="AB20" s="51"/>
      <c r="AC20" s="51"/>
      <c r="AD20" s="51"/>
      <c r="AE20" s="45" t="str">
        <f t="shared" si="5"/>
        <v>NO DATA</v>
      </c>
    </row>
    <row r="21" spans="1:31" ht="15.75" thickTop="1" thickBot="1" x14ac:dyDescent="0.25">
      <c r="A21" s="52" t="str">
        <f>[1]CODES!$A383</f>
        <v>0311109</v>
      </c>
      <c r="B21" s="53" t="str">
        <f>IF($AE$3=1,[1]CODES!$B383,IF($AE$3=2,[1]CODES!$C383,[1]CODES!$D383))</f>
        <v>Apartment-hotels</v>
      </c>
      <c r="C21" s="54" t="str">
        <f t="shared" si="1"/>
        <v/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49" t="str">
        <f t="shared" si="3"/>
        <v/>
      </c>
      <c r="AA21" s="49" t="str">
        <f t="shared" si="4"/>
        <v/>
      </c>
      <c r="AB21" s="51"/>
      <c r="AC21" s="51"/>
      <c r="AD21" s="51"/>
      <c r="AE21" s="45" t="str">
        <f t="shared" si="5"/>
        <v>NO DATA</v>
      </c>
    </row>
    <row r="22" spans="1:31" ht="15.75" thickTop="1" thickBot="1" x14ac:dyDescent="0.25">
      <c r="A22" s="52" t="str">
        <f>[1]CODES!$A384</f>
        <v>0311110</v>
      </c>
      <c r="B22" s="53" t="str">
        <f>IF($AE$3=1,[1]CODES!$B384,IF($AE$3=2,[1]CODES!$C384,[1]CODES!$D384))</f>
        <v>Motels</v>
      </c>
      <c r="C22" s="54" t="str">
        <f t="shared" si="1"/>
        <v/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49" t="str">
        <f t="shared" si="3"/>
        <v/>
      </c>
      <c r="AA22" s="49" t="str">
        <f t="shared" si="4"/>
        <v/>
      </c>
      <c r="AB22" s="51"/>
      <c r="AC22" s="51"/>
      <c r="AD22" s="51"/>
      <c r="AE22" s="45" t="str">
        <f t="shared" si="5"/>
        <v>NO DATA</v>
      </c>
    </row>
    <row r="23" spans="1:31" ht="15.75" thickTop="1" thickBot="1" x14ac:dyDescent="0.25">
      <c r="A23" s="52" t="str">
        <f>[1]CODES!$A385</f>
        <v>0311111</v>
      </c>
      <c r="B23" s="53" t="str">
        <f>IF($AE$3=1,[1]CODES!$B385,IF($AE$3=2,[1]CODES!$C385,[1]CODES!$D385))</f>
        <v>Roadside inns</v>
      </c>
      <c r="C23" s="54" t="str">
        <f t="shared" si="1"/>
        <v/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49" t="str">
        <f t="shared" si="3"/>
        <v/>
      </c>
      <c r="AA23" s="49" t="str">
        <f t="shared" si="4"/>
        <v/>
      </c>
      <c r="AB23" s="51"/>
      <c r="AC23" s="51"/>
      <c r="AD23" s="51"/>
      <c r="AE23" s="45" t="str">
        <f t="shared" si="5"/>
        <v>NO DATA</v>
      </c>
    </row>
    <row r="24" spans="1:31" ht="15.75" thickTop="1" thickBot="1" x14ac:dyDescent="0.25">
      <c r="A24" s="52" t="str">
        <f>[1]CODES!$A386</f>
        <v>0311112</v>
      </c>
      <c r="B24" s="53" t="str">
        <f>IF($AE$3=1,[1]CODES!$B386,IF($AE$3=2,[1]CODES!$C386,[1]CODES!$D386))</f>
        <v>Beach hotels</v>
      </c>
      <c r="C24" s="54" t="str">
        <f t="shared" si="1"/>
        <v/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49" t="str">
        <f t="shared" si="3"/>
        <v/>
      </c>
      <c r="AA24" s="49" t="str">
        <f t="shared" si="4"/>
        <v/>
      </c>
      <c r="AB24" s="51"/>
      <c r="AC24" s="51"/>
      <c r="AD24" s="51"/>
      <c r="AE24" s="45" t="str">
        <f t="shared" si="5"/>
        <v>NO DATA</v>
      </c>
    </row>
    <row r="25" spans="1:31" ht="15.75" thickTop="1" thickBot="1" x14ac:dyDescent="0.25">
      <c r="A25" s="52" t="str">
        <f>[1]CODES!$A387</f>
        <v>0311113</v>
      </c>
      <c r="B25" s="53" t="str">
        <f>IF($AE$3=1,[1]CODES!$B387,IF($AE$3=2,[1]CODES!$C387,[1]CODES!$D387))</f>
        <v>Residential clubs</v>
      </c>
      <c r="C25" s="54" t="str">
        <f t="shared" si="1"/>
        <v/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49" t="str">
        <f t="shared" si="3"/>
        <v/>
      </c>
      <c r="AA25" s="49" t="str">
        <f t="shared" si="4"/>
        <v/>
      </c>
      <c r="AB25" s="51"/>
      <c r="AC25" s="51"/>
      <c r="AD25" s="51"/>
      <c r="AE25" s="45" t="str">
        <f t="shared" si="5"/>
        <v>NO DATA</v>
      </c>
    </row>
    <row r="26" spans="1:31" ht="15.75" thickTop="1" thickBot="1" x14ac:dyDescent="0.25">
      <c r="A26" s="52" t="str">
        <f>[1]CODES!$A388</f>
        <v>0311114</v>
      </c>
      <c r="B26" s="53" t="str">
        <f>IF($AE$3=1,[1]CODES!$B388,IF($AE$3=2,[1]CODES!$C388,[1]CODES!$D388))</f>
        <v>Motor hotels</v>
      </c>
      <c r="C26" s="54" t="str">
        <f t="shared" si="1"/>
        <v/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49" t="str">
        <f t="shared" si="3"/>
        <v/>
      </c>
      <c r="AA26" s="49" t="str">
        <f t="shared" si="4"/>
        <v/>
      </c>
      <c r="AB26" s="51"/>
      <c r="AC26" s="51"/>
      <c r="AD26" s="51"/>
      <c r="AE26" s="45" t="str">
        <f t="shared" si="5"/>
        <v>NO DATA</v>
      </c>
    </row>
    <row r="27" spans="1:31" ht="15.75" thickTop="1" thickBot="1" x14ac:dyDescent="0.25">
      <c r="A27" s="52" t="str">
        <f>[1]CODES!$A389</f>
        <v>0311115</v>
      </c>
      <c r="B27" s="53" t="str">
        <f>IF($AE$3=1,[1]CODES!$B389,IF($AE$3=2,[1]CODES!$C389,[1]CODES!$D389))</f>
        <v>Paradores/Pousadas</v>
      </c>
      <c r="C27" s="54" t="str">
        <f t="shared" si="1"/>
        <v/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49" t="str">
        <f t="shared" si="3"/>
        <v/>
      </c>
      <c r="AA27" s="49" t="str">
        <f t="shared" si="4"/>
        <v/>
      </c>
      <c r="AB27" s="51"/>
      <c r="AC27" s="51"/>
      <c r="AD27" s="51"/>
      <c r="AE27" s="45" t="str">
        <f t="shared" si="5"/>
        <v>NO DATA</v>
      </c>
    </row>
    <row r="28" spans="1:31" ht="15.75" thickTop="1" thickBot="1" x14ac:dyDescent="0.25">
      <c r="A28" s="52" t="str">
        <f>[1]CODES!$A390</f>
        <v>0311116</v>
      </c>
      <c r="B28" s="53" t="str">
        <f>IF($AE$3=1,[1]CODES!$B390,IF($AE$3=2,[1]CODES!$C390,[1]CODES!$D390))</f>
        <v>Hotel safaris</v>
      </c>
      <c r="C28" s="54" t="str">
        <f t="shared" si="1"/>
        <v/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49" t="str">
        <f t="shared" si="3"/>
        <v/>
      </c>
      <c r="AA28" s="49" t="str">
        <f t="shared" si="4"/>
        <v/>
      </c>
      <c r="AB28" s="51"/>
      <c r="AC28" s="51"/>
      <c r="AD28" s="51"/>
      <c r="AE28" s="45" t="str">
        <f t="shared" si="5"/>
        <v>NO DATA</v>
      </c>
    </row>
    <row r="29" spans="1:31" ht="15.75" thickTop="1" thickBot="1" x14ac:dyDescent="0.25">
      <c r="A29" s="52" t="str">
        <f>[1]CODES!$A391</f>
        <v>0311199</v>
      </c>
      <c r="B29" s="53" t="str">
        <f>IF($AE$3=1,[1]CODES!$B391,IF($AE$3=2,[1]CODES!$C391,[1]CODES!$D391))</f>
        <v>Others (specify)</v>
      </c>
      <c r="C29" s="54" t="str">
        <f t="shared" si="1"/>
        <v/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49" t="str">
        <f t="shared" si="3"/>
        <v/>
      </c>
      <c r="AA29" s="49" t="str">
        <f t="shared" si="4"/>
        <v/>
      </c>
      <c r="AB29" s="51"/>
      <c r="AC29" s="51"/>
      <c r="AD29" s="51"/>
      <c r="AE29" s="45" t="str">
        <f t="shared" si="5"/>
        <v>NO DATA</v>
      </c>
    </row>
    <row r="30" spans="1:31" ht="16.5" thickTop="1" thickBot="1" x14ac:dyDescent="0.25">
      <c r="A30" s="38" t="str">
        <f>[1]CODES!$A392</f>
        <v>03112</v>
      </c>
      <c r="B30" s="39" t="str">
        <f>IF($AE$3=1,[1]CODES!$B392,IF($AE$3=2,[1]CODES!$C392,[1]CODES!$D392))</f>
        <v>SIMILAR ESTABLISHMENTS</v>
      </c>
      <c r="C30" s="40" t="str">
        <f t="shared" si="1"/>
        <v/>
      </c>
      <c r="D30" s="48">
        <f t="shared" ref="D30:Y30" si="9">SUM(D31:D45)</f>
        <v>0</v>
      </c>
      <c r="E30" s="48">
        <f t="shared" si="9"/>
        <v>0</v>
      </c>
      <c r="F30" s="48">
        <f t="shared" si="9"/>
        <v>0</v>
      </c>
      <c r="G30" s="48">
        <f t="shared" si="9"/>
        <v>0</v>
      </c>
      <c r="H30" s="48">
        <f t="shared" si="9"/>
        <v>0</v>
      </c>
      <c r="I30" s="48">
        <f t="shared" si="9"/>
        <v>0</v>
      </c>
      <c r="J30" s="48">
        <f t="shared" si="9"/>
        <v>0</v>
      </c>
      <c r="K30" s="48">
        <f t="shared" si="9"/>
        <v>0</v>
      </c>
      <c r="L30" s="48">
        <f t="shared" si="9"/>
        <v>0</v>
      </c>
      <c r="M30" s="48">
        <f t="shared" si="9"/>
        <v>0</v>
      </c>
      <c r="N30" s="48">
        <f t="shared" si="9"/>
        <v>0</v>
      </c>
      <c r="O30" s="48">
        <f t="shared" si="9"/>
        <v>0</v>
      </c>
      <c r="P30" s="48">
        <f t="shared" si="9"/>
        <v>0</v>
      </c>
      <c r="Q30" s="48">
        <f t="shared" si="9"/>
        <v>0</v>
      </c>
      <c r="R30" s="48">
        <f t="shared" si="9"/>
        <v>0</v>
      </c>
      <c r="S30" s="48">
        <f t="shared" si="9"/>
        <v>0</v>
      </c>
      <c r="T30" s="48">
        <f t="shared" si="9"/>
        <v>0</v>
      </c>
      <c r="U30" s="48">
        <f t="shared" si="9"/>
        <v>0</v>
      </c>
      <c r="V30" s="48">
        <f t="shared" si="9"/>
        <v>0</v>
      </c>
      <c r="W30" s="48">
        <f t="shared" si="9"/>
        <v>0</v>
      </c>
      <c r="X30" s="48">
        <f t="shared" si="9"/>
        <v>0</v>
      </c>
      <c r="Y30" s="48">
        <f t="shared" si="9"/>
        <v>0</v>
      </c>
      <c r="Z30" s="68" t="str">
        <f t="shared" si="3"/>
        <v/>
      </c>
      <c r="AA30" s="68" t="str">
        <f t="shared" si="4"/>
        <v/>
      </c>
      <c r="AB30" s="50"/>
      <c r="AC30" s="51"/>
      <c r="AD30" s="51"/>
      <c r="AE30" s="45" t="str">
        <f t="shared" si="5"/>
        <v>NO DATA</v>
      </c>
    </row>
    <row r="31" spans="1:31" ht="15.75" thickTop="1" thickBot="1" x14ac:dyDescent="0.25">
      <c r="A31" s="52" t="str">
        <f>[1]CODES!$A393</f>
        <v>0311200</v>
      </c>
      <c r="B31" s="53" t="str">
        <f>IF($AE$3=1,[1]CODES!$B393,IF($AE$3=2,[1]CODES!$C393,[1]CODES!$D393))</f>
        <v>Boarding houses</v>
      </c>
      <c r="C31" s="54" t="str">
        <f t="shared" si="1"/>
        <v/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49" t="str">
        <f t="shared" si="3"/>
        <v/>
      </c>
      <c r="AA31" s="49" t="str">
        <f t="shared" si="4"/>
        <v/>
      </c>
      <c r="AB31" s="51"/>
      <c r="AC31" s="51"/>
      <c r="AD31" s="51"/>
      <c r="AE31" s="45" t="str">
        <f t="shared" si="5"/>
        <v>NO DATA</v>
      </c>
    </row>
    <row r="32" spans="1:31" ht="15.75" thickTop="1" thickBot="1" x14ac:dyDescent="0.25">
      <c r="A32" s="52" t="str">
        <f>[1]CODES!$A394</f>
        <v>0311201</v>
      </c>
      <c r="B32" s="53" t="str">
        <f>IF($AE$3=1,[1]CODES!$B394,IF($AE$3=2,[1]CODES!$C394,[1]CODES!$D394))</f>
        <v>Tourist residence</v>
      </c>
      <c r="C32" s="54" t="str">
        <f t="shared" si="1"/>
        <v/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49" t="str">
        <f t="shared" si="3"/>
        <v/>
      </c>
      <c r="AA32" s="49" t="str">
        <f t="shared" si="4"/>
        <v/>
      </c>
      <c r="AB32" s="51"/>
      <c r="AC32" s="51"/>
      <c r="AD32" s="51"/>
      <c r="AE32" s="45" t="str">
        <f t="shared" si="5"/>
        <v>NO DATA</v>
      </c>
    </row>
    <row r="33" spans="1:31" ht="15.75" thickTop="1" thickBot="1" x14ac:dyDescent="0.25">
      <c r="A33" s="52" t="str">
        <f>[1]CODES!$A395</f>
        <v>0311202</v>
      </c>
      <c r="B33" s="53" t="str">
        <f>IF($AE$3=1,[1]CODES!$B395,IF($AE$3=2,[1]CODES!$C395,[1]CODES!$D395))</f>
        <v>Guest houses</v>
      </c>
      <c r="C33" s="54" t="str">
        <f t="shared" si="1"/>
        <v/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49" t="str">
        <f t="shared" si="3"/>
        <v/>
      </c>
      <c r="AA33" s="49" t="str">
        <f t="shared" si="4"/>
        <v/>
      </c>
      <c r="AB33" s="51"/>
      <c r="AC33" s="51"/>
      <c r="AD33" s="51"/>
      <c r="AE33" s="45" t="str">
        <f t="shared" si="5"/>
        <v>NO DATA</v>
      </c>
    </row>
    <row r="34" spans="1:31" ht="15.75" thickTop="1" thickBot="1" x14ac:dyDescent="0.25">
      <c r="A34" s="52" t="str">
        <f>[1]CODES!$A396</f>
        <v>0311203</v>
      </c>
      <c r="B34" s="53" t="str">
        <f>IF($AE$3=1,[1]CODES!$B396,IF($AE$3=2,[1]CODES!$C396,[1]CODES!$D396))</f>
        <v>Bed and breakfast</v>
      </c>
      <c r="C34" s="54" t="str">
        <f t="shared" si="1"/>
        <v/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49" t="str">
        <f t="shared" si="3"/>
        <v/>
      </c>
      <c r="AA34" s="49" t="str">
        <f t="shared" si="4"/>
        <v/>
      </c>
      <c r="AB34" s="51"/>
      <c r="AC34" s="51"/>
      <c r="AD34" s="51"/>
      <c r="AE34" s="45" t="str">
        <f t="shared" si="5"/>
        <v>NO DATA</v>
      </c>
    </row>
    <row r="35" spans="1:31" ht="15.75" thickTop="1" thickBot="1" x14ac:dyDescent="0.25">
      <c r="A35" s="52" t="str">
        <f>[1]CODES!$A397</f>
        <v>0311204</v>
      </c>
      <c r="B35" s="53" t="str">
        <f>IF($AE$3=1,[1]CODES!$B397,IF($AE$3=2,[1]CODES!$C397,[1]CODES!$D397))</f>
        <v>Lodges</v>
      </c>
      <c r="C35" s="54" t="str">
        <f t="shared" si="1"/>
        <v/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49" t="str">
        <f t="shared" si="3"/>
        <v/>
      </c>
      <c r="AA35" s="49" t="str">
        <f t="shared" si="4"/>
        <v/>
      </c>
      <c r="AB35" s="51"/>
      <c r="AC35" s="51"/>
      <c r="AD35" s="51"/>
      <c r="AE35" s="45" t="str">
        <f t="shared" si="5"/>
        <v>NO DATA</v>
      </c>
    </row>
    <row r="36" spans="1:31" ht="15.75" thickTop="1" thickBot="1" x14ac:dyDescent="0.25">
      <c r="A36" s="52" t="str">
        <f>[1]CODES!$A398</f>
        <v>0311205</v>
      </c>
      <c r="B36" s="53" t="str">
        <f>IF($AE$3=1,[1]CODES!$B398,IF($AE$3=2,[1]CODES!$C398,[1]CODES!$D398))</f>
        <v>Inns</v>
      </c>
      <c r="C36" s="54" t="str">
        <f t="shared" si="1"/>
        <v/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49" t="str">
        <f t="shared" si="3"/>
        <v/>
      </c>
      <c r="AA36" s="49" t="str">
        <f t="shared" si="4"/>
        <v/>
      </c>
      <c r="AB36" s="51"/>
      <c r="AC36" s="51"/>
      <c r="AD36" s="51"/>
      <c r="AE36" s="45" t="str">
        <f t="shared" si="5"/>
        <v>NO DATA</v>
      </c>
    </row>
    <row r="37" spans="1:31" ht="15.75" thickTop="1" thickBot="1" x14ac:dyDescent="0.25">
      <c r="A37" s="52" t="str">
        <f>[1]CODES!$A399</f>
        <v>0311206</v>
      </c>
      <c r="B37" s="53" t="str">
        <f>IF($AE$3=1,[1]CODES!$B399,IF($AE$3=2,[1]CODES!$C399,[1]CODES!$D399))</f>
        <v>Hostels</v>
      </c>
      <c r="C37" s="54" t="str">
        <f t="shared" si="1"/>
        <v/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49" t="str">
        <f t="shared" si="3"/>
        <v/>
      </c>
      <c r="AA37" s="49" t="str">
        <f t="shared" si="4"/>
        <v/>
      </c>
      <c r="AB37" s="51"/>
      <c r="AC37" s="51"/>
      <c r="AD37" s="51"/>
      <c r="AE37" s="45" t="str">
        <f t="shared" si="5"/>
        <v>NO DATA</v>
      </c>
    </row>
    <row r="38" spans="1:31" ht="15.75" thickTop="1" thickBot="1" x14ac:dyDescent="0.25">
      <c r="A38" s="52" t="str">
        <f>[1]CODES!$A400</f>
        <v>0311207</v>
      </c>
      <c r="B38" s="53" t="str">
        <f>IF($AE$3=1,[1]CODES!$B400,IF($AE$3=2,[1]CODES!$C400,[1]CODES!$D400))</f>
        <v>Holiday villages</v>
      </c>
      <c r="C38" s="54" t="str">
        <f t="shared" si="1"/>
        <v/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49" t="str">
        <f t="shared" si="3"/>
        <v/>
      </c>
      <c r="AA38" s="49" t="str">
        <f t="shared" si="4"/>
        <v/>
      </c>
      <c r="AB38" s="51"/>
      <c r="AC38" s="51"/>
      <c r="AD38" s="51"/>
      <c r="AE38" s="45" t="str">
        <f t="shared" si="5"/>
        <v>NO DATA</v>
      </c>
    </row>
    <row r="39" spans="1:31" ht="15.75" thickTop="1" thickBot="1" x14ac:dyDescent="0.25">
      <c r="A39" s="52" t="str">
        <f>[1]CODES!$A401</f>
        <v>0311208</v>
      </c>
      <c r="B39" s="53" t="str">
        <f>IF($AE$3=1,[1]CODES!$B401,IF($AE$3=2,[1]CODES!$C401,[1]CODES!$D401))</f>
        <v>Large resort hotels</v>
      </c>
      <c r="C39" s="54" t="str">
        <f t="shared" si="1"/>
        <v/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49" t="str">
        <f t="shared" si="3"/>
        <v/>
      </c>
      <c r="AA39" s="49" t="str">
        <f t="shared" si="4"/>
        <v/>
      </c>
      <c r="AB39" s="51"/>
      <c r="AC39" s="51"/>
      <c r="AD39" s="51"/>
      <c r="AE39" s="45" t="str">
        <f t="shared" si="5"/>
        <v>NO DATA</v>
      </c>
    </row>
    <row r="40" spans="1:31" ht="15.75" thickTop="1" thickBot="1" x14ac:dyDescent="0.25">
      <c r="A40" s="52" t="str">
        <f>[1]CODES!$A402</f>
        <v>0311209</v>
      </c>
      <c r="B40" s="53" t="str">
        <f>IF($AE$3=1,[1]CODES!$B402,IF($AE$3=2,[1]CODES!$C402,[1]CODES!$D402))</f>
        <v>Small resort hotels</v>
      </c>
      <c r="C40" s="54" t="str">
        <f t="shared" si="1"/>
        <v/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49" t="str">
        <f t="shared" ref="Z40:Z71" si="10">IF(N(Y40)=0,"",Y40/Y$8*100)</f>
        <v/>
      </c>
      <c r="AA40" s="49" t="str">
        <f t="shared" ref="AA40:AA71" si="11">IF(OR(N(Y40)=0,N(X40)=0),"",Y40/X40*100-100)</f>
        <v/>
      </c>
      <c r="AB40" s="51"/>
      <c r="AC40" s="51"/>
      <c r="AD40" s="51"/>
      <c r="AE40" s="45" t="str">
        <f t="shared" ref="AE40:AE71" si="12">IF(MAX(U40:Y40)&gt;0,IF(AE$3=1,$B$3,IF(AE$3=2,$C$3,$D$3)),IF(AE$3=1,$E$3,IF(AE$3=2,$F$3,$G$3)))</f>
        <v>NO DATA</v>
      </c>
    </row>
    <row r="41" spans="1:31" ht="15.75" thickTop="1" thickBot="1" x14ac:dyDescent="0.25">
      <c r="A41" s="52" t="str">
        <f>[1]CODES!$A403</f>
        <v>0311210</v>
      </c>
      <c r="B41" s="53" t="str">
        <f>IF($AE$3=1,[1]CODES!$B403,IF($AE$3=2,[1]CODES!$C403,[1]CODES!$D403))</f>
        <v>Cottage colonies</v>
      </c>
      <c r="C41" s="54" t="str">
        <f t="shared" si="1"/>
        <v/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49" t="str">
        <f t="shared" si="10"/>
        <v/>
      </c>
      <c r="AA41" s="49" t="str">
        <f t="shared" si="11"/>
        <v/>
      </c>
      <c r="AB41" s="51"/>
      <c r="AC41" s="51"/>
      <c r="AD41" s="51"/>
      <c r="AE41" s="45" t="str">
        <f t="shared" si="12"/>
        <v>NO DATA</v>
      </c>
    </row>
    <row r="42" spans="1:31" ht="15.75" thickTop="1" thickBot="1" x14ac:dyDescent="0.25">
      <c r="A42" s="52" t="str">
        <f>[1]CODES!$A404</f>
        <v>0311211</v>
      </c>
      <c r="B42" s="53" t="str">
        <f>IF($AE$3=1,[1]CODES!$B404,IF($AE$3=2,[1]CODES!$C404,[1]CODES!$D404))</f>
        <v>Resort hotels</v>
      </c>
      <c r="C42" s="54" t="str">
        <f t="shared" si="1"/>
        <v/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49" t="str">
        <f t="shared" si="10"/>
        <v/>
      </c>
      <c r="AA42" s="49" t="str">
        <f t="shared" si="11"/>
        <v/>
      </c>
      <c r="AB42" s="51"/>
      <c r="AC42" s="51"/>
      <c r="AD42" s="51"/>
      <c r="AE42" s="45" t="str">
        <f t="shared" si="12"/>
        <v>NO DATA</v>
      </c>
    </row>
    <row r="43" spans="1:31" ht="15.75" thickTop="1" thickBot="1" x14ac:dyDescent="0.25">
      <c r="A43" s="52" t="str">
        <f>[1]CODES!$A405</f>
        <v>0311212</v>
      </c>
      <c r="B43" s="53" t="str">
        <f>IF($AE$3=1,[1]CODES!$B405,IF($AE$3=2,[1]CODES!$C405,[1]CODES!$D405))</f>
        <v>Safari vessel hotels</v>
      </c>
      <c r="C43" s="54" t="str">
        <f t="shared" si="1"/>
        <v/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49" t="str">
        <f t="shared" si="10"/>
        <v/>
      </c>
      <c r="AA43" s="49" t="str">
        <f t="shared" si="11"/>
        <v/>
      </c>
      <c r="AB43" s="51"/>
      <c r="AC43" s="51"/>
      <c r="AD43" s="51"/>
      <c r="AE43" s="45" t="str">
        <f t="shared" si="12"/>
        <v>NO DATA</v>
      </c>
    </row>
    <row r="44" spans="1:31" ht="15.75" thickTop="1" thickBot="1" x14ac:dyDescent="0.25">
      <c r="A44" s="52" t="str">
        <f>[1]CODES!$A406</f>
        <v>0311213</v>
      </c>
      <c r="B44" s="53" t="str">
        <f>IF($AE$3=1,[1]CODES!$B406,IF($AE$3=2,[1]CODES!$C406,[1]CODES!$D406))</f>
        <v>Floating hotels</v>
      </c>
      <c r="C44" s="54" t="str">
        <f t="shared" si="1"/>
        <v/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49" t="str">
        <f t="shared" si="10"/>
        <v/>
      </c>
      <c r="AA44" s="49" t="str">
        <f t="shared" si="11"/>
        <v/>
      </c>
      <c r="AB44" s="51"/>
      <c r="AC44" s="51"/>
      <c r="AD44" s="51"/>
      <c r="AE44" s="45" t="str">
        <f t="shared" si="12"/>
        <v>NO DATA</v>
      </c>
    </row>
    <row r="45" spans="1:31" ht="15.75" thickTop="1" thickBot="1" x14ac:dyDescent="0.25">
      <c r="A45" s="52" t="str">
        <f>[1]CODES!$A407</f>
        <v>0311299</v>
      </c>
      <c r="B45" s="53" t="str">
        <f>IF($AE$3=1,[1]CODES!$B407,IF($AE$3=2,[1]CODES!$C407,[1]CODES!$D407))</f>
        <v>Others (specify)</v>
      </c>
      <c r="C45" s="54" t="str">
        <f t="shared" si="1"/>
        <v/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49" t="str">
        <f t="shared" si="10"/>
        <v/>
      </c>
      <c r="AA45" s="49" t="str">
        <f t="shared" si="11"/>
        <v/>
      </c>
      <c r="AB45" s="51"/>
      <c r="AC45" s="51"/>
      <c r="AD45" s="51"/>
      <c r="AE45" s="45" t="str">
        <f t="shared" si="12"/>
        <v>NO DATA</v>
      </c>
    </row>
    <row r="46" spans="1:31" s="69" customFormat="1" ht="31.5" thickTop="1" thickBot="1" x14ac:dyDescent="0.25">
      <c r="A46" s="38" t="str">
        <f>[1]CODES!$A408</f>
        <v>0312</v>
      </c>
      <c r="B46" s="39" t="str">
        <f>IF($AE$3=1,[1]CODES!$B408,IF($AE$3=2,[1]CODES!$C408,[1]CODES!$D408))</f>
        <v>SPECIALIZED ESTABLISHMENTS</v>
      </c>
      <c r="C46" s="40" t="str">
        <f t="shared" si="1"/>
        <v/>
      </c>
      <c r="D46" s="48">
        <f t="shared" ref="D46:Y46" si="13">SUM(D47,D58,D70,D76)</f>
        <v>0</v>
      </c>
      <c r="E46" s="48">
        <f t="shared" si="13"/>
        <v>0</v>
      </c>
      <c r="F46" s="48">
        <f t="shared" si="13"/>
        <v>0</v>
      </c>
      <c r="G46" s="48">
        <f t="shared" si="13"/>
        <v>0</v>
      </c>
      <c r="H46" s="48">
        <f t="shared" si="13"/>
        <v>0</v>
      </c>
      <c r="I46" s="48">
        <f t="shared" si="13"/>
        <v>0</v>
      </c>
      <c r="J46" s="48">
        <f t="shared" si="13"/>
        <v>0</v>
      </c>
      <c r="K46" s="48">
        <f t="shared" si="13"/>
        <v>0</v>
      </c>
      <c r="L46" s="48">
        <f t="shared" si="13"/>
        <v>0</v>
      </c>
      <c r="M46" s="48">
        <f t="shared" si="13"/>
        <v>0</v>
      </c>
      <c r="N46" s="48">
        <f t="shared" si="13"/>
        <v>0</v>
      </c>
      <c r="O46" s="48">
        <f t="shared" si="13"/>
        <v>0</v>
      </c>
      <c r="P46" s="48">
        <f t="shared" si="13"/>
        <v>0</v>
      </c>
      <c r="Q46" s="48">
        <f t="shared" si="13"/>
        <v>0</v>
      </c>
      <c r="R46" s="48">
        <f t="shared" si="13"/>
        <v>0</v>
      </c>
      <c r="S46" s="48">
        <f t="shared" si="13"/>
        <v>0</v>
      </c>
      <c r="T46" s="48">
        <f t="shared" si="13"/>
        <v>0</v>
      </c>
      <c r="U46" s="48">
        <f t="shared" si="13"/>
        <v>0</v>
      </c>
      <c r="V46" s="48">
        <f t="shared" si="13"/>
        <v>0</v>
      </c>
      <c r="W46" s="48">
        <f t="shared" si="13"/>
        <v>0</v>
      </c>
      <c r="X46" s="48">
        <f t="shared" si="13"/>
        <v>0</v>
      </c>
      <c r="Y46" s="48">
        <f t="shared" si="13"/>
        <v>0</v>
      </c>
      <c r="Z46" s="68" t="str">
        <f t="shared" si="10"/>
        <v/>
      </c>
      <c r="AA46" s="68" t="str">
        <f t="shared" si="11"/>
        <v/>
      </c>
      <c r="AB46" s="50"/>
      <c r="AC46" s="50"/>
      <c r="AD46" s="50"/>
      <c r="AE46" s="45" t="str">
        <f t="shared" si="12"/>
        <v>NO DATA</v>
      </c>
    </row>
    <row r="47" spans="1:31" s="69" customFormat="1" ht="16.5" thickTop="1" thickBot="1" x14ac:dyDescent="0.25">
      <c r="A47" s="38" t="str">
        <f>[1]CODES!$A409</f>
        <v>03121</v>
      </c>
      <c r="B47" s="39" t="str">
        <f>IF($AE$3=1,[1]CODES!$B409,IF($AE$3=2,[1]CODES!$C409,[1]CODES!$D409))</f>
        <v>HEALTH ESTABLISHMENTS</v>
      </c>
      <c r="C47" s="40" t="str">
        <f t="shared" si="1"/>
        <v/>
      </c>
      <c r="D47" s="48">
        <f t="shared" ref="D47:Y47" si="14">SUM(D48:D57)</f>
        <v>0</v>
      </c>
      <c r="E47" s="48">
        <f t="shared" si="14"/>
        <v>0</v>
      </c>
      <c r="F47" s="48">
        <f t="shared" si="14"/>
        <v>0</v>
      </c>
      <c r="G47" s="48">
        <f t="shared" si="14"/>
        <v>0</v>
      </c>
      <c r="H47" s="48">
        <f t="shared" si="14"/>
        <v>0</v>
      </c>
      <c r="I47" s="48">
        <f t="shared" si="14"/>
        <v>0</v>
      </c>
      <c r="J47" s="48">
        <f t="shared" si="14"/>
        <v>0</v>
      </c>
      <c r="K47" s="48">
        <f t="shared" si="14"/>
        <v>0</v>
      </c>
      <c r="L47" s="48">
        <f t="shared" si="14"/>
        <v>0</v>
      </c>
      <c r="M47" s="48">
        <f t="shared" si="14"/>
        <v>0</v>
      </c>
      <c r="N47" s="48">
        <f t="shared" si="14"/>
        <v>0</v>
      </c>
      <c r="O47" s="48">
        <f t="shared" si="14"/>
        <v>0</v>
      </c>
      <c r="P47" s="48">
        <f t="shared" si="14"/>
        <v>0</v>
      </c>
      <c r="Q47" s="48">
        <f t="shared" si="14"/>
        <v>0</v>
      </c>
      <c r="R47" s="48">
        <f t="shared" si="14"/>
        <v>0</v>
      </c>
      <c r="S47" s="48">
        <f t="shared" si="14"/>
        <v>0</v>
      </c>
      <c r="T47" s="48">
        <f t="shared" si="14"/>
        <v>0</v>
      </c>
      <c r="U47" s="48">
        <f t="shared" si="14"/>
        <v>0</v>
      </c>
      <c r="V47" s="48">
        <f t="shared" si="14"/>
        <v>0</v>
      </c>
      <c r="W47" s="48">
        <f t="shared" si="14"/>
        <v>0</v>
      </c>
      <c r="X47" s="48">
        <f t="shared" si="14"/>
        <v>0</v>
      </c>
      <c r="Y47" s="48">
        <f t="shared" si="14"/>
        <v>0</v>
      </c>
      <c r="Z47" s="68" t="str">
        <f t="shared" si="10"/>
        <v/>
      </c>
      <c r="AA47" s="68" t="str">
        <f t="shared" si="11"/>
        <v/>
      </c>
      <c r="AB47" s="50"/>
      <c r="AC47" s="50"/>
      <c r="AD47" s="50"/>
      <c r="AE47" s="45" t="str">
        <f t="shared" si="12"/>
        <v>NO DATA</v>
      </c>
    </row>
    <row r="48" spans="1:31" ht="15.75" thickTop="1" thickBot="1" x14ac:dyDescent="0.25">
      <c r="A48" s="52" t="str">
        <f>[1]CODES!$A410</f>
        <v>0312100</v>
      </c>
      <c r="B48" s="53" t="str">
        <f>IF($AE$3=1,[1]CODES!$B410,IF($AE$3=2,[1]CODES!$C410,[1]CODES!$D410))</f>
        <v>Spas</v>
      </c>
      <c r="C48" s="54" t="str">
        <f t="shared" si="1"/>
        <v/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>
        <v>0</v>
      </c>
      <c r="W48" s="55"/>
      <c r="X48" s="55"/>
      <c r="Y48" s="55"/>
      <c r="Z48" s="49" t="str">
        <f t="shared" si="10"/>
        <v/>
      </c>
      <c r="AA48" s="49" t="str">
        <f t="shared" si="11"/>
        <v/>
      </c>
      <c r="AB48" s="51"/>
      <c r="AC48" s="51"/>
      <c r="AD48" s="51"/>
      <c r="AE48" s="45" t="str">
        <f t="shared" si="12"/>
        <v>NO DATA</v>
      </c>
    </row>
    <row r="49" spans="1:31" ht="15.75" thickTop="1" thickBot="1" x14ac:dyDescent="0.25">
      <c r="A49" s="52" t="str">
        <f>[1]CODES!$A411</f>
        <v>0312101</v>
      </c>
      <c r="B49" s="53" t="str">
        <f>IF($AE$3=1,[1]CODES!$B411,IF($AE$3=2,[1]CODES!$C411,[1]CODES!$D411))</f>
        <v>Thermal resorts</v>
      </c>
      <c r="C49" s="54" t="str">
        <f t="shared" si="1"/>
        <v/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>
        <v>0</v>
      </c>
      <c r="W49" s="55"/>
      <c r="X49" s="55"/>
      <c r="Y49" s="55"/>
      <c r="Z49" s="49" t="str">
        <f t="shared" si="10"/>
        <v/>
      </c>
      <c r="AA49" s="49" t="str">
        <f t="shared" si="11"/>
        <v/>
      </c>
      <c r="AB49" s="51"/>
      <c r="AC49" s="51"/>
      <c r="AD49" s="51"/>
      <c r="AE49" s="45" t="str">
        <f t="shared" si="12"/>
        <v>NO DATA</v>
      </c>
    </row>
    <row r="50" spans="1:31" ht="15.75" thickTop="1" thickBot="1" x14ac:dyDescent="0.25">
      <c r="A50" s="52" t="str">
        <f>[1]CODES!$A412</f>
        <v>0312102</v>
      </c>
      <c r="B50" s="53" t="str">
        <f>IF($AE$3=1,[1]CODES!$B412,IF($AE$3=2,[1]CODES!$C412,[1]CODES!$D412))</f>
        <v>Sanatoria</v>
      </c>
      <c r="C50" s="54" t="str">
        <f t="shared" si="1"/>
        <v/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>
        <v>0</v>
      </c>
      <c r="W50" s="55"/>
      <c r="X50" s="55"/>
      <c r="Y50" s="55"/>
      <c r="Z50" s="49" t="str">
        <f t="shared" si="10"/>
        <v/>
      </c>
      <c r="AA50" s="49" t="str">
        <f t="shared" si="11"/>
        <v/>
      </c>
      <c r="AB50" s="51"/>
      <c r="AC50" s="51"/>
      <c r="AD50" s="51"/>
      <c r="AE50" s="45" t="str">
        <f t="shared" si="12"/>
        <v>NO DATA</v>
      </c>
    </row>
    <row r="51" spans="1:31" ht="15.75" thickTop="1" thickBot="1" x14ac:dyDescent="0.25">
      <c r="A51" s="52" t="str">
        <f>[1]CODES!$A413</f>
        <v>0312103</v>
      </c>
      <c r="B51" s="53" t="str">
        <f>IF($AE$3=1,[1]CODES!$B413,IF($AE$3=2,[1]CODES!$C413,[1]CODES!$D413))</f>
        <v>Mountain sanatoria</v>
      </c>
      <c r="C51" s="54" t="str">
        <f t="shared" si="1"/>
        <v/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>
        <v>0</v>
      </c>
      <c r="W51" s="55"/>
      <c r="X51" s="55"/>
      <c r="Y51" s="55"/>
      <c r="Z51" s="49" t="str">
        <f t="shared" si="10"/>
        <v/>
      </c>
      <c r="AA51" s="49" t="str">
        <f t="shared" si="11"/>
        <v/>
      </c>
      <c r="AB51" s="51"/>
      <c r="AC51" s="51"/>
      <c r="AD51" s="51"/>
      <c r="AE51" s="45" t="str">
        <f t="shared" si="12"/>
        <v>NO DATA</v>
      </c>
    </row>
    <row r="52" spans="1:31" ht="15.75" thickTop="1" thickBot="1" x14ac:dyDescent="0.25">
      <c r="A52" s="52" t="str">
        <f>[1]CODES!$A414</f>
        <v>0312104</v>
      </c>
      <c r="B52" s="53" t="str">
        <f>IF($AE$3=1,[1]CODES!$B414,IF($AE$3=2,[1]CODES!$C414,[1]CODES!$D414))</f>
        <v>Convalescent homes</v>
      </c>
      <c r="C52" s="54" t="str">
        <f t="shared" si="1"/>
        <v/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>
        <v>0</v>
      </c>
      <c r="W52" s="55"/>
      <c r="X52" s="55"/>
      <c r="Y52" s="55"/>
      <c r="Z52" s="49" t="str">
        <f t="shared" si="10"/>
        <v/>
      </c>
      <c r="AA52" s="49" t="str">
        <f t="shared" si="11"/>
        <v/>
      </c>
      <c r="AB52" s="51"/>
      <c r="AC52" s="51"/>
      <c r="AD52" s="51"/>
      <c r="AE52" s="45" t="str">
        <f t="shared" si="12"/>
        <v>NO DATA</v>
      </c>
    </row>
    <row r="53" spans="1:31" ht="15.75" thickTop="1" thickBot="1" x14ac:dyDescent="0.25">
      <c r="A53" s="52" t="str">
        <f>[1]CODES!$A415</f>
        <v>0312105</v>
      </c>
      <c r="B53" s="53" t="str">
        <f>IF($AE$3=1,[1]CODES!$B415,IF($AE$3=2,[1]CODES!$C415,[1]CODES!$D415))</f>
        <v>Homes for the elderly</v>
      </c>
      <c r="C53" s="54" t="str">
        <f t="shared" si="1"/>
        <v/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>
        <v>0</v>
      </c>
      <c r="W53" s="55"/>
      <c r="X53" s="55"/>
      <c r="Y53" s="55"/>
      <c r="Z53" s="49" t="str">
        <f t="shared" si="10"/>
        <v/>
      </c>
      <c r="AA53" s="49" t="str">
        <f t="shared" si="11"/>
        <v/>
      </c>
      <c r="AB53" s="51"/>
      <c r="AC53" s="51"/>
      <c r="AD53" s="51"/>
      <c r="AE53" s="45" t="str">
        <f t="shared" si="12"/>
        <v>NO DATA</v>
      </c>
    </row>
    <row r="54" spans="1:31" ht="15.75" thickTop="1" thickBot="1" x14ac:dyDescent="0.25">
      <c r="A54" s="52" t="str">
        <f>[1]CODES!$A416</f>
        <v>0312106</v>
      </c>
      <c r="B54" s="53" t="str">
        <f>IF($AE$3=1,[1]CODES!$B416,IF($AE$3=2,[1]CODES!$C416,[1]CODES!$D416))</f>
        <v>Health farms</v>
      </c>
      <c r="C54" s="54" t="str">
        <f t="shared" si="1"/>
        <v/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>
        <v>0</v>
      </c>
      <c r="W54" s="55"/>
      <c r="X54" s="55"/>
      <c r="Y54" s="55"/>
      <c r="Z54" s="49" t="str">
        <f t="shared" si="10"/>
        <v/>
      </c>
      <c r="AA54" s="49" t="str">
        <f t="shared" si="11"/>
        <v/>
      </c>
      <c r="AB54" s="51"/>
      <c r="AC54" s="51"/>
      <c r="AD54" s="51"/>
      <c r="AE54" s="45" t="str">
        <f t="shared" si="12"/>
        <v>NO DATA</v>
      </c>
    </row>
    <row r="55" spans="1:31" ht="15.75" thickTop="1" thickBot="1" x14ac:dyDescent="0.25">
      <c r="A55" s="52" t="str">
        <f>[1]CODES!$A417</f>
        <v>0312107</v>
      </c>
      <c r="B55" s="53" t="str">
        <f>IF($AE$3=1,[1]CODES!$B417,IF($AE$3=2,[1]CODES!$C417,[1]CODES!$D417))</f>
        <v>Rest houses</v>
      </c>
      <c r="C55" s="54" t="str">
        <f t="shared" si="1"/>
        <v/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>
        <v>0</v>
      </c>
      <c r="W55" s="55"/>
      <c r="X55" s="55"/>
      <c r="Y55" s="55"/>
      <c r="Z55" s="49" t="str">
        <f t="shared" si="10"/>
        <v/>
      </c>
      <c r="AA55" s="49" t="str">
        <f t="shared" si="11"/>
        <v/>
      </c>
      <c r="AB55" s="51"/>
      <c r="AC55" s="51"/>
      <c r="AD55" s="51"/>
      <c r="AE55" s="45" t="str">
        <f t="shared" si="12"/>
        <v>NO DATA</v>
      </c>
    </row>
    <row r="56" spans="1:31" ht="15.75" thickTop="1" thickBot="1" x14ac:dyDescent="0.25">
      <c r="A56" s="52" t="str">
        <f>[1]CODES!$A418</f>
        <v>0312198</v>
      </c>
      <c r="B56" s="53" t="str">
        <f>IF($AE$3=1,[1]CODES!$B418,IF($AE$3=2,[1]CODES!$C418,[1]CODES!$D418))</f>
        <v>Others (specify)</v>
      </c>
      <c r="C56" s="54" t="str">
        <f t="shared" si="1"/>
        <v/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>
        <v>0</v>
      </c>
      <c r="W56" s="55"/>
      <c r="X56" s="55"/>
      <c r="Y56" s="55"/>
      <c r="Z56" s="49" t="str">
        <f t="shared" si="10"/>
        <v/>
      </c>
      <c r="AA56" s="49" t="str">
        <f t="shared" si="11"/>
        <v/>
      </c>
      <c r="AB56" s="51"/>
      <c r="AC56" s="51"/>
      <c r="AD56" s="51"/>
      <c r="AE56" s="45" t="str">
        <f t="shared" si="12"/>
        <v>NO DATA</v>
      </c>
    </row>
    <row r="57" spans="1:31" ht="15.75" thickTop="1" thickBot="1" x14ac:dyDescent="0.25">
      <c r="A57" s="52" t="str">
        <f>[1]CODES!$A419</f>
        <v>0312199</v>
      </c>
      <c r="B57" s="53" t="str">
        <f>IF($AE$3=1,[1]CODES!$B419,IF($AE$3=2,[1]CODES!$C419,[1]CODES!$D419))</f>
        <v>All health establishments</v>
      </c>
      <c r="C57" s="54" t="str">
        <f t="shared" si="1"/>
        <v/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>
        <v>0</v>
      </c>
      <c r="W57" s="55"/>
      <c r="X57" s="55"/>
      <c r="Y57" s="55"/>
      <c r="Z57" s="49" t="str">
        <f t="shared" si="10"/>
        <v/>
      </c>
      <c r="AA57" s="49" t="str">
        <f t="shared" si="11"/>
        <v/>
      </c>
      <c r="AB57" s="51"/>
      <c r="AC57" s="51"/>
      <c r="AD57" s="51"/>
      <c r="AE57" s="45" t="str">
        <f t="shared" si="12"/>
        <v>NO DATA</v>
      </c>
    </row>
    <row r="58" spans="1:31" s="69" customFormat="1" ht="16.5" thickTop="1" thickBot="1" x14ac:dyDescent="0.25">
      <c r="A58" s="38" t="str">
        <f>[1]CODES!$A420</f>
        <v>03122</v>
      </c>
      <c r="B58" s="39" t="str">
        <f>IF($AE$3=1,[1]CODES!$B420,IF($AE$3=2,[1]CODES!$C420,[1]CODES!$D420))</f>
        <v>WORK AND HOLIDAY CAMPS</v>
      </c>
      <c r="C58" s="40" t="str">
        <f t="shared" si="1"/>
        <v/>
      </c>
      <c r="D58" s="48">
        <f t="shared" ref="D58:Y58" si="15">SUM(D59:D69)</f>
        <v>0</v>
      </c>
      <c r="E58" s="48">
        <f t="shared" si="15"/>
        <v>0</v>
      </c>
      <c r="F58" s="48">
        <f t="shared" si="15"/>
        <v>0</v>
      </c>
      <c r="G58" s="48">
        <f t="shared" si="15"/>
        <v>0</v>
      </c>
      <c r="H58" s="48">
        <f t="shared" si="15"/>
        <v>0</v>
      </c>
      <c r="I58" s="48">
        <f t="shared" si="15"/>
        <v>0</v>
      </c>
      <c r="J58" s="48">
        <f t="shared" si="15"/>
        <v>0</v>
      </c>
      <c r="K58" s="48">
        <f t="shared" si="15"/>
        <v>0</v>
      </c>
      <c r="L58" s="48">
        <f t="shared" si="15"/>
        <v>0</v>
      </c>
      <c r="M58" s="48">
        <f t="shared" si="15"/>
        <v>0</v>
      </c>
      <c r="N58" s="48">
        <f t="shared" si="15"/>
        <v>0</v>
      </c>
      <c r="O58" s="48">
        <f t="shared" si="15"/>
        <v>0</v>
      </c>
      <c r="P58" s="48">
        <f t="shared" si="15"/>
        <v>0</v>
      </c>
      <c r="Q58" s="48">
        <f t="shared" si="15"/>
        <v>0</v>
      </c>
      <c r="R58" s="48">
        <f t="shared" si="15"/>
        <v>0</v>
      </c>
      <c r="S58" s="48">
        <f t="shared" si="15"/>
        <v>0</v>
      </c>
      <c r="T58" s="48">
        <f t="shared" si="15"/>
        <v>0</v>
      </c>
      <c r="U58" s="48">
        <f t="shared" si="15"/>
        <v>0</v>
      </c>
      <c r="V58" s="48">
        <f t="shared" si="15"/>
        <v>0</v>
      </c>
      <c r="W58" s="48">
        <f t="shared" si="15"/>
        <v>0</v>
      </c>
      <c r="X58" s="48">
        <f t="shared" si="15"/>
        <v>0</v>
      </c>
      <c r="Y58" s="48">
        <f t="shared" si="15"/>
        <v>0</v>
      </c>
      <c r="Z58" s="68" t="str">
        <f t="shared" si="10"/>
        <v/>
      </c>
      <c r="AA58" s="68" t="str">
        <f t="shared" si="11"/>
        <v/>
      </c>
      <c r="AB58" s="50"/>
      <c r="AC58" s="50"/>
      <c r="AD58" s="50"/>
      <c r="AE58" s="45" t="str">
        <f t="shared" si="12"/>
        <v>NO DATA</v>
      </c>
    </row>
    <row r="59" spans="1:31" ht="15.75" thickTop="1" thickBot="1" x14ac:dyDescent="0.25">
      <c r="A59" s="52" t="str">
        <f>[1]CODES!$A421</f>
        <v>0312200</v>
      </c>
      <c r="B59" s="53" t="str">
        <f>IF($AE$3=1,[1]CODES!$B421,IF($AE$3=2,[1]CODES!$C421,[1]CODES!$D421))</f>
        <v>Work camps</v>
      </c>
      <c r="C59" s="54" t="str">
        <f t="shared" si="1"/>
        <v/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49" t="str">
        <f t="shared" si="10"/>
        <v/>
      </c>
      <c r="AA59" s="49" t="str">
        <f t="shared" si="11"/>
        <v/>
      </c>
      <c r="AB59" s="51"/>
      <c r="AC59" s="51"/>
      <c r="AD59" s="51"/>
      <c r="AE59" s="45" t="str">
        <f t="shared" si="12"/>
        <v>NO DATA</v>
      </c>
    </row>
    <row r="60" spans="1:31" ht="15.75" thickTop="1" thickBot="1" x14ac:dyDescent="0.25">
      <c r="A60" s="52" t="str">
        <f>[1]CODES!$A422</f>
        <v>0312201</v>
      </c>
      <c r="B60" s="53" t="str">
        <f>IF($AE$3=1,[1]CODES!$B422,IF($AE$3=2,[1]CODES!$C422,[1]CODES!$D422))</f>
        <v>Holiday camps and villages</v>
      </c>
      <c r="C60" s="54" t="str">
        <f t="shared" si="1"/>
        <v/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49" t="str">
        <f t="shared" si="10"/>
        <v/>
      </c>
      <c r="AA60" s="49" t="str">
        <f t="shared" si="11"/>
        <v/>
      </c>
      <c r="AB60" s="51"/>
      <c r="AC60" s="51"/>
      <c r="AD60" s="51"/>
      <c r="AE60" s="45" t="str">
        <f t="shared" si="12"/>
        <v>NO DATA</v>
      </c>
    </row>
    <row r="61" spans="1:31" ht="15.75" thickTop="1" thickBot="1" x14ac:dyDescent="0.25">
      <c r="A61" s="52" t="str">
        <f>[1]CODES!$A423</f>
        <v>0312202</v>
      </c>
      <c r="B61" s="53" t="str">
        <f>IF($AE$3=1,[1]CODES!$B423,IF($AE$3=2,[1]CODES!$C423,[1]CODES!$D423))</f>
        <v>Scout camps</v>
      </c>
      <c r="C61" s="54" t="str">
        <f t="shared" si="1"/>
        <v/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49" t="str">
        <f t="shared" si="10"/>
        <v/>
      </c>
      <c r="AA61" s="49" t="str">
        <f t="shared" si="11"/>
        <v/>
      </c>
      <c r="AB61" s="51"/>
      <c r="AC61" s="51"/>
      <c r="AD61" s="51"/>
      <c r="AE61" s="45" t="str">
        <f t="shared" si="12"/>
        <v>NO DATA</v>
      </c>
    </row>
    <row r="62" spans="1:31" ht="15.75" thickTop="1" thickBot="1" x14ac:dyDescent="0.25">
      <c r="A62" s="52" t="str">
        <f>[1]CODES!$A424</f>
        <v>0312203</v>
      </c>
      <c r="B62" s="53" t="str">
        <f>IF($AE$3=1,[1]CODES!$B424,IF($AE$3=2,[1]CODES!$C424,[1]CODES!$D424))</f>
        <v>Mountain huts and shelters</v>
      </c>
      <c r="C62" s="54" t="str">
        <f t="shared" si="1"/>
        <v/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49" t="str">
        <f t="shared" si="10"/>
        <v/>
      </c>
      <c r="AA62" s="49" t="str">
        <f t="shared" si="11"/>
        <v/>
      </c>
      <c r="AB62" s="51"/>
      <c r="AC62" s="51"/>
      <c r="AD62" s="51"/>
      <c r="AE62" s="45" t="str">
        <f t="shared" si="12"/>
        <v>NO DATA</v>
      </c>
    </row>
    <row r="63" spans="1:31" ht="15.75" thickTop="1" thickBot="1" x14ac:dyDescent="0.25">
      <c r="A63" s="52" t="str">
        <f>[1]CODES!$A425</f>
        <v>0312204</v>
      </c>
      <c r="B63" s="53" t="str">
        <f>IF($AE$3=1,[1]CODES!$B425,IF($AE$3=2,[1]CODES!$C425,[1]CODES!$D425))</f>
        <v>Cabins</v>
      </c>
      <c r="C63" s="54" t="str">
        <f t="shared" si="1"/>
        <v/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49" t="str">
        <f t="shared" si="10"/>
        <v/>
      </c>
      <c r="AA63" s="49" t="str">
        <f t="shared" si="11"/>
        <v/>
      </c>
      <c r="AB63" s="51"/>
      <c r="AC63" s="51"/>
      <c r="AD63" s="51"/>
      <c r="AE63" s="45" t="str">
        <f t="shared" si="12"/>
        <v>NO DATA</v>
      </c>
    </row>
    <row r="64" spans="1:31" ht="15.75" thickTop="1" thickBot="1" x14ac:dyDescent="0.25">
      <c r="A64" s="52" t="str">
        <f>[1]CODES!$A426</f>
        <v>0312205</v>
      </c>
      <c r="B64" s="53" t="str">
        <f>IF($AE$3=1,[1]CODES!$B426,IF($AE$3=2,[1]CODES!$C426,[1]CODES!$D426))</f>
        <v>Outfitters</v>
      </c>
      <c r="C64" s="54" t="str">
        <f t="shared" si="1"/>
        <v/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49" t="str">
        <f t="shared" si="10"/>
        <v/>
      </c>
      <c r="AA64" s="49" t="str">
        <f t="shared" si="11"/>
        <v/>
      </c>
      <c r="AB64" s="51"/>
      <c r="AC64" s="51"/>
      <c r="AD64" s="51"/>
      <c r="AE64" s="45" t="str">
        <f t="shared" si="12"/>
        <v>NO DATA</v>
      </c>
    </row>
    <row r="65" spans="1:31" ht="15.75" thickTop="1" thickBot="1" x14ac:dyDescent="0.25">
      <c r="A65" s="52" t="str">
        <f>[1]CODES!$A427</f>
        <v>0312206</v>
      </c>
      <c r="B65" s="53" t="str">
        <f>IF($AE$3=1,[1]CODES!$B427,IF($AE$3=2,[1]CODES!$C427,[1]CODES!$D427))</f>
        <v>Farms</v>
      </c>
      <c r="C65" s="54" t="str">
        <f t="shared" si="1"/>
        <v/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49" t="str">
        <f t="shared" si="10"/>
        <v/>
      </c>
      <c r="AA65" s="49" t="str">
        <f t="shared" si="11"/>
        <v/>
      </c>
      <c r="AB65" s="51"/>
      <c r="AC65" s="51"/>
      <c r="AD65" s="51"/>
      <c r="AE65" s="45" t="str">
        <f t="shared" si="12"/>
        <v>NO DATA</v>
      </c>
    </row>
    <row r="66" spans="1:31" ht="15.75" thickTop="1" thickBot="1" x14ac:dyDescent="0.25">
      <c r="A66" s="52" t="str">
        <f>[1]CODES!$A428</f>
        <v>0312207</v>
      </c>
      <c r="B66" s="53" t="str">
        <f>IF($AE$3=1,[1]CODES!$B428,IF($AE$3=2,[1]CODES!$C428,[1]CODES!$D428))</f>
        <v>Guest and hunting farms</v>
      </c>
      <c r="C66" s="54" t="str">
        <f t="shared" si="1"/>
        <v/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49" t="str">
        <f t="shared" si="10"/>
        <v/>
      </c>
      <c r="AA66" s="49" t="str">
        <f t="shared" si="11"/>
        <v/>
      </c>
      <c r="AB66" s="51"/>
      <c r="AC66" s="51"/>
      <c r="AD66" s="51"/>
      <c r="AE66" s="45" t="str">
        <f t="shared" si="12"/>
        <v>NO DATA</v>
      </c>
    </row>
    <row r="67" spans="1:31" ht="15.75" thickTop="1" thickBot="1" x14ac:dyDescent="0.25">
      <c r="A67" s="52" t="str">
        <f>[1]CODES!$A429</f>
        <v>0312208</v>
      </c>
      <c r="B67" s="53" t="str">
        <f>IF($AE$3=1,[1]CODES!$B429,IF($AE$3=2,[1]CODES!$C429,[1]CODES!$D429))</f>
        <v>Rest camps</v>
      </c>
      <c r="C67" s="54" t="str">
        <f t="shared" si="1"/>
        <v/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49" t="str">
        <f t="shared" si="10"/>
        <v/>
      </c>
      <c r="AA67" s="49" t="str">
        <f t="shared" si="11"/>
        <v/>
      </c>
      <c r="AB67" s="51"/>
      <c r="AC67" s="51"/>
      <c r="AD67" s="51"/>
      <c r="AE67" s="45" t="str">
        <f t="shared" si="12"/>
        <v>NO DATA</v>
      </c>
    </row>
    <row r="68" spans="1:31" ht="15.75" thickTop="1" thickBot="1" x14ac:dyDescent="0.25">
      <c r="A68" s="52" t="str">
        <f>[1]CODES!$A430</f>
        <v>0312298</v>
      </c>
      <c r="B68" s="53" t="str">
        <f>IF($AE$3=1,[1]CODES!$B430,IF($AE$3=2,[1]CODES!$C430,[1]CODES!$D430))</f>
        <v>Others (specify)</v>
      </c>
      <c r="C68" s="54" t="str">
        <f t="shared" si="1"/>
        <v/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49" t="str">
        <f t="shared" si="10"/>
        <v/>
      </c>
      <c r="AA68" s="49" t="str">
        <f t="shared" si="11"/>
        <v/>
      </c>
      <c r="AB68" s="51"/>
      <c r="AC68" s="51"/>
      <c r="AD68" s="51"/>
      <c r="AE68" s="45" t="str">
        <f t="shared" si="12"/>
        <v>NO DATA</v>
      </c>
    </row>
    <row r="69" spans="1:31" ht="15.75" thickTop="1" thickBot="1" x14ac:dyDescent="0.25">
      <c r="A69" s="52" t="str">
        <f>[1]CODES!$A431</f>
        <v>0312299</v>
      </c>
      <c r="B69" s="53" t="str">
        <f>IF($AE$3=1,[1]CODES!$B431,IF($AE$3=2,[1]CODES!$C431,[1]CODES!$D431))</f>
        <v>All work and holiday camps</v>
      </c>
      <c r="C69" s="54" t="str">
        <f t="shared" si="1"/>
        <v/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49" t="str">
        <f t="shared" si="10"/>
        <v/>
      </c>
      <c r="AA69" s="49" t="str">
        <f t="shared" si="11"/>
        <v/>
      </c>
      <c r="AB69" s="51"/>
      <c r="AC69" s="51"/>
      <c r="AD69" s="51"/>
      <c r="AE69" s="45" t="str">
        <f t="shared" si="12"/>
        <v>NO DATA</v>
      </c>
    </row>
    <row r="70" spans="1:31" s="69" customFormat="1" ht="16.5" thickTop="1" thickBot="1" x14ac:dyDescent="0.25">
      <c r="A70" s="38" t="str">
        <f>[1]CODES!$A432</f>
        <v>03123</v>
      </c>
      <c r="B70" s="39" t="str">
        <f>IF($AE$3=1,[1]CODES!$B432,IF($AE$3=2,[1]CODES!$C432,[1]CODES!$D432))</f>
        <v>PUBLIC MEANS OF TRANSPORT</v>
      </c>
      <c r="C70" s="40" t="str">
        <f t="shared" si="1"/>
        <v/>
      </c>
      <c r="D70" s="48">
        <f t="shared" ref="D70:Y70" si="16">SUM(D71:D75)</f>
        <v>0</v>
      </c>
      <c r="E70" s="48">
        <f t="shared" si="16"/>
        <v>0</v>
      </c>
      <c r="F70" s="48">
        <f t="shared" si="16"/>
        <v>0</v>
      </c>
      <c r="G70" s="48">
        <f t="shared" si="16"/>
        <v>0</v>
      </c>
      <c r="H70" s="48">
        <f t="shared" si="16"/>
        <v>0</v>
      </c>
      <c r="I70" s="48">
        <f t="shared" si="16"/>
        <v>0</v>
      </c>
      <c r="J70" s="48">
        <f t="shared" si="16"/>
        <v>0</v>
      </c>
      <c r="K70" s="48">
        <f t="shared" si="16"/>
        <v>0</v>
      </c>
      <c r="L70" s="48">
        <f t="shared" si="16"/>
        <v>0</v>
      </c>
      <c r="M70" s="48">
        <f t="shared" si="16"/>
        <v>0</v>
      </c>
      <c r="N70" s="48">
        <f t="shared" si="16"/>
        <v>0</v>
      </c>
      <c r="O70" s="48">
        <f t="shared" si="16"/>
        <v>0</v>
      </c>
      <c r="P70" s="48">
        <f t="shared" si="16"/>
        <v>0</v>
      </c>
      <c r="Q70" s="48">
        <f t="shared" si="16"/>
        <v>0</v>
      </c>
      <c r="R70" s="48">
        <f t="shared" si="16"/>
        <v>0</v>
      </c>
      <c r="S70" s="48">
        <f t="shared" si="16"/>
        <v>0</v>
      </c>
      <c r="T70" s="48">
        <f t="shared" si="16"/>
        <v>0</v>
      </c>
      <c r="U70" s="48">
        <f t="shared" si="16"/>
        <v>0</v>
      </c>
      <c r="V70" s="48">
        <f t="shared" si="16"/>
        <v>0</v>
      </c>
      <c r="W70" s="48">
        <f t="shared" si="16"/>
        <v>0</v>
      </c>
      <c r="X70" s="48">
        <f t="shared" si="16"/>
        <v>0</v>
      </c>
      <c r="Y70" s="48">
        <f t="shared" si="16"/>
        <v>0</v>
      </c>
      <c r="Z70" s="68" t="str">
        <f t="shared" si="10"/>
        <v/>
      </c>
      <c r="AA70" s="68" t="str">
        <f t="shared" si="11"/>
        <v/>
      </c>
      <c r="AB70" s="50"/>
      <c r="AC70" s="50"/>
      <c r="AD70" s="50"/>
      <c r="AE70" s="45" t="str">
        <f t="shared" si="12"/>
        <v>NO DATA</v>
      </c>
    </row>
    <row r="71" spans="1:31" ht="15.75" thickTop="1" thickBot="1" x14ac:dyDescent="0.25">
      <c r="A71" s="52" t="str">
        <f>[1]CODES!$A433</f>
        <v>0312300</v>
      </c>
      <c r="B71" s="53" t="str">
        <f>IF($AE$3=1,[1]CODES!$B433,IF($AE$3=2,[1]CODES!$C433,[1]CODES!$D433))</f>
        <v>Accommodation on trains</v>
      </c>
      <c r="C71" s="54" t="str">
        <f t="shared" si="1"/>
        <v/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49" t="str">
        <f t="shared" si="10"/>
        <v/>
      </c>
      <c r="AA71" s="49" t="str">
        <f t="shared" si="11"/>
        <v/>
      </c>
      <c r="AB71" s="51"/>
      <c r="AC71" s="51"/>
      <c r="AD71" s="51"/>
      <c r="AE71" s="45" t="str">
        <f t="shared" si="12"/>
        <v>NO DATA</v>
      </c>
    </row>
    <row r="72" spans="1:31" ht="15.75" thickTop="1" thickBot="1" x14ac:dyDescent="0.25">
      <c r="A72" s="52" t="str">
        <f>[1]CODES!$A434</f>
        <v>0312301</v>
      </c>
      <c r="B72" s="53" t="str">
        <f>IF($AE$3=1,[1]CODES!$B434,IF($AE$3=2,[1]CODES!$C434,[1]CODES!$D434))</f>
        <v>Accommodation on ships</v>
      </c>
      <c r="C72" s="54" t="str">
        <f t="shared" ref="C72:C123" si="17">IF(AB72="","","(*)")</f>
        <v/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49" t="str">
        <f t="shared" ref="Z72:Z103" si="18">IF(N(Y72)=0,"",Y72/Y$8*100)</f>
        <v/>
      </c>
      <c r="AA72" s="49" t="str">
        <f t="shared" ref="AA72:AA103" si="19">IF(OR(N(Y72)=0,N(X72)=0),"",Y72/X72*100-100)</f>
        <v/>
      </c>
      <c r="AB72" s="51"/>
      <c r="AC72" s="51"/>
      <c r="AD72" s="51"/>
      <c r="AE72" s="45" t="str">
        <f t="shared" ref="AE72:AE103" si="20">IF(MAX(U72:Y72)&gt;0,IF(AE$3=1,$B$3,IF(AE$3=2,$C$3,$D$3)),IF(AE$3=1,$E$3,IF(AE$3=2,$F$3,$G$3)))</f>
        <v>NO DATA</v>
      </c>
    </row>
    <row r="73" spans="1:31" ht="15.75" thickTop="1" thickBot="1" x14ac:dyDescent="0.25">
      <c r="A73" s="52" t="str">
        <f>[1]CODES!$A435</f>
        <v>0312302</v>
      </c>
      <c r="B73" s="53" t="str">
        <f>IF($AE$3=1,[1]CODES!$B435,IF($AE$3=2,[1]CODES!$C435,[1]CODES!$D435))</f>
        <v>Accommodation on boats</v>
      </c>
      <c r="C73" s="54" t="str">
        <f t="shared" si="17"/>
        <v/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49" t="str">
        <f t="shared" si="18"/>
        <v/>
      </c>
      <c r="AA73" s="49" t="str">
        <f t="shared" si="19"/>
        <v/>
      </c>
      <c r="AB73" s="51"/>
      <c r="AC73" s="51"/>
      <c r="AD73" s="51"/>
      <c r="AE73" s="45" t="str">
        <f t="shared" si="20"/>
        <v>NO DATA</v>
      </c>
    </row>
    <row r="74" spans="1:31" ht="15.75" thickTop="1" thickBot="1" x14ac:dyDescent="0.25">
      <c r="A74" s="52" t="str">
        <f>[1]CODES!$A436</f>
        <v>0312398</v>
      </c>
      <c r="B74" s="53" t="str">
        <f>IF($AE$3=1,[1]CODES!$B436,IF($AE$3=2,[1]CODES!$C436,[1]CODES!$D436))</f>
        <v>Others (specify)</v>
      </c>
      <c r="C74" s="54" t="str">
        <f t="shared" si="17"/>
        <v/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49" t="str">
        <f t="shared" si="18"/>
        <v/>
      </c>
      <c r="AA74" s="49" t="str">
        <f t="shared" si="19"/>
        <v/>
      </c>
      <c r="AB74" s="51"/>
      <c r="AC74" s="51"/>
      <c r="AD74" s="51"/>
      <c r="AE74" s="45" t="str">
        <f t="shared" si="20"/>
        <v>NO DATA</v>
      </c>
    </row>
    <row r="75" spans="1:31" ht="15.75" thickTop="1" thickBot="1" x14ac:dyDescent="0.25">
      <c r="A75" s="52" t="str">
        <f>[1]CODES!$A437</f>
        <v>0312399</v>
      </c>
      <c r="B75" s="53" t="str">
        <f>IF($AE$3=1,[1]CODES!$B437,IF($AE$3=2,[1]CODES!$C437,[1]CODES!$D437))</f>
        <v>All public means of transport</v>
      </c>
      <c r="C75" s="54" t="str">
        <f t="shared" si="17"/>
        <v/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49" t="str">
        <f t="shared" si="18"/>
        <v/>
      </c>
      <c r="AA75" s="49" t="str">
        <f t="shared" si="19"/>
        <v/>
      </c>
      <c r="AB75" s="51"/>
      <c r="AC75" s="51"/>
      <c r="AD75" s="51"/>
      <c r="AE75" s="45" t="str">
        <f t="shared" si="20"/>
        <v>NO DATA</v>
      </c>
    </row>
    <row r="76" spans="1:31" s="69" customFormat="1" ht="16.5" thickTop="1" thickBot="1" x14ac:dyDescent="0.25">
      <c r="A76" s="38" t="str">
        <f>[1]CODES!$A438</f>
        <v>03124</v>
      </c>
      <c r="B76" s="39" t="str">
        <f>IF($AE$3=1,[1]CODES!$B438,IF($AE$3=2,[1]CODES!$C438,[1]CODES!$D438))</f>
        <v>CONFERENCE CENTERS</v>
      </c>
      <c r="C76" s="40" t="str">
        <f t="shared" si="17"/>
        <v/>
      </c>
      <c r="D76" s="48">
        <f t="shared" ref="D76:Y76" si="21">SUM(D77:D81)</f>
        <v>0</v>
      </c>
      <c r="E76" s="48">
        <f t="shared" si="21"/>
        <v>0</v>
      </c>
      <c r="F76" s="48">
        <f t="shared" si="21"/>
        <v>0</v>
      </c>
      <c r="G76" s="48">
        <f t="shared" si="21"/>
        <v>0</v>
      </c>
      <c r="H76" s="48">
        <f t="shared" si="21"/>
        <v>0</v>
      </c>
      <c r="I76" s="48">
        <f t="shared" si="21"/>
        <v>0</v>
      </c>
      <c r="J76" s="48">
        <f t="shared" si="21"/>
        <v>0</v>
      </c>
      <c r="K76" s="48">
        <f t="shared" si="21"/>
        <v>0</v>
      </c>
      <c r="L76" s="48">
        <f t="shared" si="21"/>
        <v>0</v>
      </c>
      <c r="M76" s="48">
        <f t="shared" si="21"/>
        <v>0</v>
      </c>
      <c r="N76" s="48">
        <f t="shared" si="21"/>
        <v>0</v>
      </c>
      <c r="O76" s="48">
        <f t="shared" si="21"/>
        <v>0</v>
      </c>
      <c r="P76" s="48">
        <f t="shared" si="21"/>
        <v>0</v>
      </c>
      <c r="Q76" s="48">
        <f t="shared" si="21"/>
        <v>0</v>
      </c>
      <c r="R76" s="48">
        <f t="shared" si="21"/>
        <v>0</v>
      </c>
      <c r="S76" s="48">
        <f t="shared" si="21"/>
        <v>0</v>
      </c>
      <c r="T76" s="48">
        <f t="shared" si="21"/>
        <v>0</v>
      </c>
      <c r="U76" s="48">
        <f t="shared" si="21"/>
        <v>0</v>
      </c>
      <c r="V76" s="48">
        <f t="shared" si="21"/>
        <v>0</v>
      </c>
      <c r="W76" s="48">
        <f t="shared" si="21"/>
        <v>0</v>
      </c>
      <c r="X76" s="48">
        <f t="shared" si="21"/>
        <v>0</v>
      </c>
      <c r="Y76" s="48">
        <f t="shared" si="21"/>
        <v>0</v>
      </c>
      <c r="Z76" s="68" t="str">
        <f t="shared" si="18"/>
        <v/>
      </c>
      <c r="AA76" s="68" t="str">
        <f t="shared" si="19"/>
        <v/>
      </c>
      <c r="AB76" s="50"/>
      <c r="AC76" s="50"/>
      <c r="AD76" s="50"/>
      <c r="AE76" s="45" t="str">
        <f t="shared" si="20"/>
        <v>NO DATA</v>
      </c>
    </row>
    <row r="77" spans="1:31" ht="15.75" thickTop="1" thickBot="1" x14ac:dyDescent="0.25">
      <c r="A77" s="52" t="str">
        <f>[1]CODES!$A439</f>
        <v>0312400</v>
      </c>
      <c r="B77" s="53" t="str">
        <f>IF($AE$3=1,[1]CODES!$B439,IF($AE$3=2,[1]CODES!$C439,[1]CODES!$D439))</f>
        <v>Congress centers</v>
      </c>
      <c r="C77" s="54" t="str">
        <f t="shared" si="17"/>
        <v/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49" t="str">
        <f t="shared" si="18"/>
        <v/>
      </c>
      <c r="AA77" s="49" t="str">
        <f t="shared" si="19"/>
        <v/>
      </c>
      <c r="AB77" s="51"/>
      <c r="AC77" s="51"/>
      <c r="AD77" s="51"/>
      <c r="AE77" s="45" t="str">
        <f t="shared" si="20"/>
        <v>NO DATA</v>
      </c>
    </row>
    <row r="78" spans="1:31" ht="15.75" thickTop="1" thickBot="1" x14ac:dyDescent="0.25">
      <c r="A78" s="52" t="str">
        <f>[1]CODES!$A440</f>
        <v>0312401</v>
      </c>
      <c r="B78" s="53" t="str">
        <f>IF($AE$3=1,[1]CODES!$B440,IF($AE$3=2,[1]CODES!$C440,[1]CODES!$D440))</f>
        <v>Religion centers</v>
      </c>
      <c r="C78" s="54" t="str">
        <f t="shared" si="17"/>
        <v/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49" t="str">
        <f t="shared" si="18"/>
        <v/>
      </c>
      <c r="AA78" s="49" t="str">
        <f t="shared" si="19"/>
        <v/>
      </c>
      <c r="AB78" s="51"/>
      <c r="AC78" s="51"/>
      <c r="AD78" s="51"/>
      <c r="AE78" s="45" t="str">
        <f t="shared" si="20"/>
        <v>NO DATA</v>
      </c>
    </row>
    <row r="79" spans="1:31" ht="15.75" thickTop="1" thickBot="1" x14ac:dyDescent="0.25">
      <c r="A79" s="52" t="str">
        <f>[1]CODES!$A441</f>
        <v>0312402</v>
      </c>
      <c r="B79" s="53" t="str">
        <f>IF($AE$3=1,[1]CODES!$B441,IF($AE$3=2,[1]CODES!$C441,[1]CODES!$D441))</f>
        <v>Young people's colleges</v>
      </c>
      <c r="C79" s="54" t="str">
        <f t="shared" si="17"/>
        <v/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49" t="str">
        <f t="shared" si="18"/>
        <v/>
      </c>
      <c r="AA79" s="49" t="str">
        <f t="shared" si="19"/>
        <v/>
      </c>
      <c r="AB79" s="51"/>
      <c r="AC79" s="51"/>
      <c r="AD79" s="51"/>
      <c r="AE79" s="45" t="str">
        <f t="shared" si="20"/>
        <v>NO DATA</v>
      </c>
    </row>
    <row r="80" spans="1:31" ht="15.75" thickTop="1" thickBot="1" x14ac:dyDescent="0.25">
      <c r="A80" s="52" t="str">
        <f>[1]CODES!$A442</f>
        <v>0312498</v>
      </c>
      <c r="B80" s="53" t="str">
        <f>IF($AE$3=1,[1]CODES!$B442,IF($AE$3=2,[1]CODES!$C442,[1]CODES!$D442))</f>
        <v>Others (specify)</v>
      </c>
      <c r="C80" s="54" t="str">
        <f t="shared" si="17"/>
        <v/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49" t="str">
        <f t="shared" si="18"/>
        <v/>
      </c>
      <c r="AA80" s="49" t="str">
        <f t="shared" si="19"/>
        <v/>
      </c>
      <c r="AB80" s="51"/>
      <c r="AC80" s="51"/>
      <c r="AD80" s="51"/>
      <c r="AE80" s="45" t="str">
        <f t="shared" si="20"/>
        <v>NO DATA</v>
      </c>
    </row>
    <row r="81" spans="1:31" ht="15.75" thickTop="1" thickBot="1" x14ac:dyDescent="0.25">
      <c r="A81" s="52" t="str">
        <f>[1]CODES!$A443</f>
        <v>0312499</v>
      </c>
      <c r="B81" s="53" t="str">
        <f>IF($AE$3=1,[1]CODES!$B443,IF($AE$3=2,[1]CODES!$C443,[1]CODES!$D443))</f>
        <v>All conference centers</v>
      </c>
      <c r="C81" s="54" t="str">
        <f t="shared" si="17"/>
        <v/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49" t="str">
        <f t="shared" si="18"/>
        <v/>
      </c>
      <c r="AA81" s="49" t="str">
        <f t="shared" si="19"/>
        <v/>
      </c>
      <c r="AB81" s="51"/>
      <c r="AC81" s="51"/>
      <c r="AD81" s="51"/>
      <c r="AE81" s="45" t="str">
        <f t="shared" si="20"/>
        <v>NO DATA</v>
      </c>
    </row>
    <row r="82" spans="1:31" s="69" customFormat="1" ht="31.5" thickTop="1" thickBot="1" x14ac:dyDescent="0.25">
      <c r="A82" s="38" t="str">
        <f>[1]CODES!$A444</f>
        <v>0313</v>
      </c>
      <c r="B82" s="39" t="str">
        <f>IF($AE$3=1,[1]CODES!$B444,IF($AE$3=2,[1]CODES!$C444,[1]CODES!$D444))</f>
        <v>OTHER COLLECTIVE ESTABLISHMENTS</v>
      </c>
      <c r="C82" s="40" t="str">
        <f t="shared" si="17"/>
        <v/>
      </c>
      <c r="D82" s="48">
        <f t="shared" ref="D82:Y82" si="22">SUM(D83,D91,D98)</f>
        <v>0</v>
      </c>
      <c r="E82" s="48">
        <f t="shared" si="22"/>
        <v>0</v>
      </c>
      <c r="F82" s="48">
        <f t="shared" si="22"/>
        <v>0</v>
      </c>
      <c r="G82" s="48">
        <f t="shared" si="22"/>
        <v>0</v>
      </c>
      <c r="H82" s="48">
        <f t="shared" si="22"/>
        <v>0</v>
      </c>
      <c r="I82" s="48">
        <f t="shared" si="22"/>
        <v>0</v>
      </c>
      <c r="J82" s="48">
        <f t="shared" si="22"/>
        <v>0</v>
      </c>
      <c r="K82" s="48">
        <f t="shared" si="22"/>
        <v>0</v>
      </c>
      <c r="L82" s="48">
        <f t="shared" si="22"/>
        <v>0</v>
      </c>
      <c r="M82" s="48">
        <f t="shared" si="22"/>
        <v>0</v>
      </c>
      <c r="N82" s="48">
        <f t="shared" si="22"/>
        <v>0</v>
      </c>
      <c r="O82" s="48">
        <f t="shared" si="22"/>
        <v>0</v>
      </c>
      <c r="P82" s="48">
        <f t="shared" si="22"/>
        <v>0</v>
      </c>
      <c r="Q82" s="48">
        <f t="shared" si="22"/>
        <v>0</v>
      </c>
      <c r="R82" s="48">
        <f t="shared" si="22"/>
        <v>0</v>
      </c>
      <c r="S82" s="48">
        <f t="shared" si="22"/>
        <v>0</v>
      </c>
      <c r="T82" s="48">
        <f t="shared" si="22"/>
        <v>0</v>
      </c>
      <c r="U82" s="48">
        <f t="shared" si="22"/>
        <v>0</v>
      </c>
      <c r="V82" s="48">
        <f t="shared" si="22"/>
        <v>0</v>
      </c>
      <c r="W82" s="48">
        <f t="shared" si="22"/>
        <v>0</v>
      </c>
      <c r="X82" s="48">
        <f t="shared" si="22"/>
        <v>0</v>
      </c>
      <c r="Y82" s="48">
        <f t="shared" si="22"/>
        <v>0</v>
      </c>
      <c r="Z82" s="68" t="str">
        <f t="shared" si="18"/>
        <v/>
      </c>
      <c r="AA82" s="68" t="str">
        <f t="shared" si="19"/>
        <v/>
      </c>
      <c r="AB82" s="50"/>
      <c r="AC82" s="50"/>
      <c r="AD82" s="50"/>
      <c r="AE82" s="45" t="str">
        <f t="shared" si="20"/>
        <v>NO DATA</v>
      </c>
    </row>
    <row r="83" spans="1:31" s="69" customFormat="1" ht="16.5" thickTop="1" thickBot="1" x14ac:dyDescent="0.25">
      <c r="A83" s="38" t="str">
        <f>[1]CODES!$A445</f>
        <v>03131</v>
      </c>
      <c r="B83" s="39" t="str">
        <f>IF($AE$3=1,[1]CODES!$B445,IF($AE$3=2,[1]CODES!$C445,[1]CODES!$D445))</f>
        <v>HOLIDAY DWELLINGS</v>
      </c>
      <c r="C83" s="40" t="str">
        <f t="shared" si="17"/>
        <v/>
      </c>
      <c r="D83" s="48">
        <f t="shared" ref="D83:Y83" si="23">SUM(D84:D90)</f>
        <v>0</v>
      </c>
      <c r="E83" s="48">
        <f t="shared" si="23"/>
        <v>0</v>
      </c>
      <c r="F83" s="48">
        <f t="shared" si="23"/>
        <v>0</v>
      </c>
      <c r="G83" s="48">
        <f t="shared" si="23"/>
        <v>0</v>
      </c>
      <c r="H83" s="48">
        <f t="shared" si="23"/>
        <v>0</v>
      </c>
      <c r="I83" s="48">
        <f t="shared" si="23"/>
        <v>0</v>
      </c>
      <c r="J83" s="48">
        <f t="shared" si="23"/>
        <v>0</v>
      </c>
      <c r="K83" s="48">
        <f t="shared" si="23"/>
        <v>0</v>
      </c>
      <c r="L83" s="48">
        <f t="shared" si="23"/>
        <v>0</v>
      </c>
      <c r="M83" s="48">
        <f t="shared" si="23"/>
        <v>0</v>
      </c>
      <c r="N83" s="48">
        <f t="shared" si="23"/>
        <v>0</v>
      </c>
      <c r="O83" s="48">
        <f t="shared" si="23"/>
        <v>0</v>
      </c>
      <c r="P83" s="48">
        <f t="shared" si="23"/>
        <v>0</v>
      </c>
      <c r="Q83" s="48">
        <f t="shared" si="23"/>
        <v>0</v>
      </c>
      <c r="R83" s="48">
        <f t="shared" si="23"/>
        <v>0</v>
      </c>
      <c r="S83" s="48">
        <f t="shared" si="23"/>
        <v>0</v>
      </c>
      <c r="T83" s="48">
        <f t="shared" si="23"/>
        <v>0</v>
      </c>
      <c r="U83" s="48">
        <f t="shared" si="23"/>
        <v>0</v>
      </c>
      <c r="V83" s="48">
        <f t="shared" si="23"/>
        <v>0</v>
      </c>
      <c r="W83" s="48">
        <f t="shared" si="23"/>
        <v>0</v>
      </c>
      <c r="X83" s="48">
        <f t="shared" si="23"/>
        <v>0</v>
      </c>
      <c r="Y83" s="48">
        <f t="shared" si="23"/>
        <v>0</v>
      </c>
      <c r="Z83" s="68" t="str">
        <f t="shared" si="18"/>
        <v/>
      </c>
      <c r="AA83" s="68" t="str">
        <f t="shared" si="19"/>
        <v/>
      </c>
      <c r="AB83" s="50"/>
      <c r="AC83" s="50"/>
      <c r="AD83" s="50"/>
      <c r="AE83" s="45" t="str">
        <f t="shared" si="20"/>
        <v>NO DATA</v>
      </c>
    </row>
    <row r="84" spans="1:31" ht="15.75" thickTop="1" thickBot="1" x14ac:dyDescent="0.25">
      <c r="A84" s="52" t="str">
        <f>[1]CODES!$A446</f>
        <v>0313100</v>
      </c>
      <c r="B84" s="53" t="str">
        <f>IF($AE$3=1,[1]CODES!$B446,IF($AE$3=2,[1]CODES!$C446,[1]CODES!$D446))</f>
        <v>Bungalows</v>
      </c>
      <c r="C84" s="54" t="str">
        <f t="shared" si="17"/>
        <v/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49" t="str">
        <f t="shared" si="18"/>
        <v/>
      </c>
      <c r="AA84" s="49" t="str">
        <f t="shared" si="19"/>
        <v/>
      </c>
      <c r="AB84" s="51"/>
      <c r="AC84" s="51"/>
      <c r="AD84" s="51"/>
      <c r="AE84" s="45" t="str">
        <f t="shared" si="20"/>
        <v>NO DATA</v>
      </c>
    </row>
    <row r="85" spans="1:31" ht="15.75" thickTop="1" thickBot="1" x14ac:dyDescent="0.25">
      <c r="A85" s="52" t="str">
        <f>[1]CODES!$A447</f>
        <v>0313101</v>
      </c>
      <c r="B85" s="53" t="str">
        <f>IF($AE$3=1,[1]CODES!$B447,IF($AE$3=2,[1]CODES!$C447,[1]CODES!$D447))</f>
        <v>Holiday houses</v>
      </c>
      <c r="C85" s="54" t="str">
        <f t="shared" si="17"/>
        <v/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49" t="str">
        <f t="shared" si="18"/>
        <v/>
      </c>
      <c r="AA85" s="49" t="str">
        <f t="shared" si="19"/>
        <v/>
      </c>
      <c r="AB85" s="51"/>
      <c r="AC85" s="51"/>
      <c r="AD85" s="51"/>
      <c r="AE85" s="45" t="str">
        <f t="shared" si="20"/>
        <v>NO DATA</v>
      </c>
    </row>
    <row r="86" spans="1:31" ht="15.75" thickTop="1" thickBot="1" x14ac:dyDescent="0.25">
      <c r="A86" s="52" t="str">
        <f>[1]CODES!$A448</f>
        <v>0313102</v>
      </c>
      <c r="B86" s="53" t="str">
        <f>IF($AE$3=1,[1]CODES!$B448,IF($AE$3=2,[1]CODES!$C448,[1]CODES!$D448))</f>
        <v>Tourist hostels</v>
      </c>
      <c r="C86" s="54" t="str">
        <f t="shared" si="17"/>
        <v/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49" t="str">
        <f t="shared" si="18"/>
        <v/>
      </c>
      <c r="AA86" s="49" t="str">
        <f t="shared" si="19"/>
        <v/>
      </c>
      <c r="AB86" s="51"/>
      <c r="AC86" s="51"/>
      <c r="AD86" s="51"/>
      <c r="AE86" s="45" t="str">
        <f t="shared" si="20"/>
        <v>NO DATA</v>
      </c>
    </row>
    <row r="87" spans="1:31" ht="15.75" thickTop="1" thickBot="1" x14ac:dyDescent="0.25">
      <c r="A87" s="52" t="str">
        <f>[1]CODES!$A449</f>
        <v>0313103</v>
      </c>
      <c r="B87" s="53" t="str">
        <f>IF($AE$3=1,[1]CODES!$B449,IF($AE$3=2,[1]CODES!$C449,[1]CODES!$D449))</f>
        <v>Tourism apartments</v>
      </c>
      <c r="C87" s="54" t="str">
        <f t="shared" si="17"/>
        <v/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49" t="str">
        <f t="shared" si="18"/>
        <v/>
      </c>
      <c r="AA87" s="49" t="str">
        <f t="shared" si="19"/>
        <v/>
      </c>
      <c r="AB87" s="51"/>
      <c r="AC87" s="51"/>
      <c r="AD87" s="51"/>
      <c r="AE87" s="45" t="str">
        <f t="shared" si="20"/>
        <v>NO DATA</v>
      </c>
    </row>
    <row r="88" spans="1:31" ht="15.75" thickTop="1" thickBot="1" x14ac:dyDescent="0.25">
      <c r="A88" s="52" t="str">
        <f>[1]CODES!$A450</f>
        <v>0313104</v>
      </c>
      <c r="B88" s="53" t="str">
        <f>IF($AE$3=1,[1]CODES!$B450,IF($AE$3=2,[1]CODES!$C450,[1]CODES!$D450))</f>
        <v>Rural dwellings</v>
      </c>
      <c r="C88" s="54" t="str">
        <f t="shared" si="17"/>
        <v/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49" t="str">
        <f t="shared" si="18"/>
        <v/>
      </c>
      <c r="AA88" s="49" t="str">
        <f t="shared" si="19"/>
        <v/>
      </c>
      <c r="AB88" s="51"/>
      <c r="AC88" s="51"/>
      <c r="AD88" s="51"/>
      <c r="AE88" s="45" t="str">
        <f t="shared" si="20"/>
        <v>NO DATA</v>
      </c>
    </row>
    <row r="89" spans="1:31" ht="15.75" thickTop="1" thickBot="1" x14ac:dyDescent="0.25">
      <c r="A89" s="52" t="str">
        <f>[1]CODES!$A451</f>
        <v>0313198</v>
      </c>
      <c r="B89" s="53" t="str">
        <f>IF($AE$3=1,[1]CODES!$B451,IF($AE$3=2,[1]CODES!$C451,[1]CODES!$D451))</f>
        <v>Others (specify)</v>
      </c>
      <c r="C89" s="54" t="str">
        <f t="shared" si="17"/>
        <v/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49" t="str">
        <f t="shared" si="18"/>
        <v/>
      </c>
      <c r="AA89" s="49" t="str">
        <f t="shared" si="19"/>
        <v/>
      </c>
      <c r="AB89" s="51"/>
      <c r="AC89" s="51"/>
      <c r="AD89" s="51"/>
      <c r="AE89" s="45" t="str">
        <f t="shared" si="20"/>
        <v>NO DATA</v>
      </c>
    </row>
    <row r="90" spans="1:31" ht="15.75" thickTop="1" thickBot="1" x14ac:dyDescent="0.25">
      <c r="A90" s="52" t="str">
        <f>[1]CODES!$A452</f>
        <v>0313199</v>
      </c>
      <c r="B90" s="53" t="str">
        <f>IF($AE$3=1,[1]CODES!$B452,IF($AE$3=2,[1]CODES!$C452,[1]CODES!$D452))</f>
        <v>All holiday dwellings</v>
      </c>
      <c r="C90" s="54" t="str">
        <f t="shared" si="17"/>
        <v/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49" t="str">
        <f t="shared" si="18"/>
        <v/>
      </c>
      <c r="AA90" s="49" t="str">
        <f t="shared" si="19"/>
        <v/>
      </c>
      <c r="AB90" s="51"/>
      <c r="AC90" s="51"/>
      <c r="AD90" s="51"/>
      <c r="AE90" s="45" t="str">
        <f t="shared" si="20"/>
        <v>NO DATA</v>
      </c>
    </row>
    <row r="91" spans="1:31" s="69" customFormat="1" ht="16.5" thickTop="1" thickBot="1" x14ac:dyDescent="0.25">
      <c r="A91" s="38" t="str">
        <f>[1]CODES!$A453</f>
        <v>03132</v>
      </c>
      <c r="B91" s="39" t="str">
        <f>IF($AE$3=1,[1]CODES!$B453,IF($AE$3=2,[1]CODES!$C453,[1]CODES!$D453))</f>
        <v>TOURIST CAMPSITES</v>
      </c>
      <c r="C91" s="40" t="str">
        <f t="shared" si="17"/>
        <v/>
      </c>
      <c r="D91" s="48">
        <f t="shared" ref="D91:Y91" si="24">SUM(D92:D97)</f>
        <v>0</v>
      </c>
      <c r="E91" s="48">
        <f t="shared" si="24"/>
        <v>0</v>
      </c>
      <c r="F91" s="48">
        <f t="shared" si="24"/>
        <v>0</v>
      </c>
      <c r="G91" s="48">
        <f t="shared" si="24"/>
        <v>0</v>
      </c>
      <c r="H91" s="48">
        <f t="shared" si="24"/>
        <v>0</v>
      </c>
      <c r="I91" s="48">
        <f t="shared" si="24"/>
        <v>0</v>
      </c>
      <c r="J91" s="48">
        <f t="shared" si="24"/>
        <v>0</v>
      </c>
      <c r="K91" s="48">
        <f t="shared" si="24"/>
        <v>0</v>
      </c>
      <c r="L91" s="48">
        <f t="shared" si="24"/>
        <v>0</v>
      </c>
      <c r="M91" s="48">
        <f t="shared" si="24"/>
        <v>0</v>
      </c>
      <c r="N91" s="48">
        <f t="shared" si="24"/>
        <v>0</v>
      </c>
      <c r="O91" s="48">
        <f t="shared" si="24"/>
        <v>0</v>
      </c>
      <c r="P91" s="48">
        <f t="shared" si="24"/>
        <v>0</v>
      </c>
      <c r="Q91" s="48">
        <f t="shared" si="24"/>
        <v>0</v>
      </c>
      <c r="R91" s="48">
        <f t="shared" si="24"/>
        <v>0</v>
      </c>
      <c r="S91" s="48">
        <f t="shared" si="24"/>
        <v>0</v>
      </c>
      <c r="T91" s="48">
        <f t="shared" si="24"/>
        <v>0</v>
      </c>
      <c r="U91" s="48">
        <f t="shared" si="24"/>
        <v>0</v>
      </c>
      <c r="V91" s="48">
        <f t="shared" si="24"/>
        <v>0</v>
      </c>
      <c r="W91" s="48">
        <f t="shared" si="24"/>
        <v>0</v>
      </c>
      <c r="X91" s="48">
        <f t="shared" si="24"/>
        <v>0</v>
      </c>
      <c r="Y91" s="48">
        <f t="shared" si="24"/>
        <v>0</v>
      </c>
      <c r="Z91" s="68" t="str">
        <f t="shared" si="18"/>
        <v/>
      </c>
      <c r="AA91" s="68" t="str">
        <f t="shared" si="19"/>
        <v/>
      </c>
      <c r="AB91" s="50"/>
      <c r="AC91" s="50"/>
      <c r="AD91" s="50"/>
      <c r="AE91" s="45" t="str">
        <f t="shared" si="20"/>
        <v>NO DATA</v>
      </c>
    </row>
    <row r="92" spans="1:31" ht="15.75" thickTop="1" thickBot="1" x14ac:dyDescent="0.25">
      <c r="A92" s="52" t="str">
        <f>[1]CODES!$A454</f>
        <v>0313200</v>
      </c>
      <c r="B92" s="53" t="str">
        <f>IF($AE$3=1,[1]CODES!$B454,IF($AE$3=2,[1]CODES!$C454,[1]CODES!$D454))</f>
        <v>Camping sites</v>
      </c>
      <c r="C92" s="54" t="str">
        <f t="shared" si="17"/>
        <v/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49" t="str">
        <f t="shared" si="18"/>
        <v/>
      </c>
      <c r="AA92" s="49" t="str">
        <f t="shared" si="19"/>
        <v/>
      </c>
      <c r="AB92" s="51"/>
      <c r="AC92" s="51"/>
      <c r="AD92" s="51"/>
      <c r="AE92" s="45" t="str">
        <f t="shared" si="20"/>
        <v>NO DATA</v>
      </c>
    </row>
    <row r="93" spans="1:31" ht="15.75" thickTop="1" thickBot="1" x14ac:dyDescent="0.25">
      <c r="A93" s="52" t="str">
        <f>[1]CODES!$A455</f>
        <v>0313201</v>
      </c>
      <c r="B93" s="53" t="str">
        <f>IF($AE$3=1,[1]CODES!$B455,IF($AE$3=2,[1]CODES!$C455,[1]CODES!$D455))</f>
        <v>Caravanning sites</v>
      </c>
      <c r="C93" s="54" t="str">
        <f t="shared" si="17"/>
        <v/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49" t="str">
        <f t="shared" si="18"/>
        <v/>
      </c>
      <c r="AA93" s="49" t="str">
        <f t="shared" si="19"/>
        <v/>
      </c>
      <c r="AB93" s="51"/>
      <c r="AC93" s="51"/>
      <c r="AD93" s="51"/>
      <c r="AE93" s="45" t="str">
        <f t="shared" si="20"/>
        <v>NO DATA</v>
      </c>
    </row>
    <row r="94" spans="1:31" ht="15.75" thickTop="1" thickBot="1" x14ac:dyDescent="0.25">
      <c r="A94" s="52" t="str">
        <f>[1]CODES!$A456</f>
        <v>0313202</v>
      </c>
      <c r="B94" s="53" t="str">
        <f>IF($AE$3=1,[1]CODES!$B456,IF($AE$3=2,[1]CODES!$C456,[1]CODES!$D456))</f>
        <v>Camping/caravanning sites</v>
      </c>
      <c r="C94" s="54" t="str">
        <f t="shared" si="17"/>
        <v/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49" t="str">
        <f t="shared" si="18"/>
        <v/>
      </c>
      <c r="AA94" s="49" t="str">
        <f t="shared" si="19"/>
        <v/>
      </c>
      <c r="AB94" s="51"/>
      <c r="AC94" s="51"/>
      <c r="AD94" s="51"/>
      <c r="AE94" s="45" t="str">
        <f t="shared" si="20"/>
        <v>NO DATA</v>
      </c>
    </row>
    <row r="95" spans="1:31" ht="15.75" thickTop="1" thickBot="1" x14ac:dyDescent="0.25">
      <c r="A95" s="52" t="str">
        <f>[1]CODES!$A457</f>
        <v>0313203</v>
      </c>
      <c r="B95" s="53" t="str">
        <f>IF($AE$3=1,[1]CODES!$B457,IF($AE$3=2,[1]CODES!$C457,[1]CODES!$D457))</f>
        <v>Boating harbors</v>
      </c>
      <c r="C95" s="54" t="str">
        <f t="shared" si="17"/>
        <v/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49" t="str">
        <f t="shared" si="18"/>
        <v/>
      </c>
      <c r="AA95" s="49" t="str">
        <f t="shared" si="19"/>
        <v/>
      </c>
      <c r="AB95" s="51"/>
      <c r="AC95" s="51"/>
      <c r="AD95" s="51"/>
      <c r="AE95" s="45" t="str">
        <f t="shared" si="20"/>
        <v>NO DATA</v>
      </c>
    </row>
    <row r="96" spans="1:31" ht="15.75" thickTop="1" thickBot="1" x14ac:dyDescent="0.25">
      <c r="A96" s="52" t="str">
        <f>[1]CODES!$A458</f>
        <v>0313298</v>
      </c>
      <c r="B96" s="53" t="str">
        <f>IF($AE$3=1,[1]CODES!$B458,IF($AE$3=2,[1]CODES!$C458,[1]CODES!$D458))</f>
        <v>Others (specify)</v>
      </c>
      <c r="C96" s="54" t="str">
        <f t="shared" si="17"/>
        <v/>
      </c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49" t="str">
        <f t="shared" si="18"/>
        <v/>
      </c>
      <c r="AA96" s="49" t="str">
        <f t="shared" si="19"/>
        <v/>
      </c>
      <c r="AB96" s="51"/>
      <c r="AC96" s="51"/>
      <c r="AD96" s="51"/>
      <c r="AE96" s="45" t="str">
        <f t="shared" si="20"/>
        <v>NO DATA</v>
      </c>
    </row>
    <row r="97" spans="1:31" ht="15.75" thickTop="1" thickBot="1" x14ac:dyDescent="0.25">
      <c r="A97" s="52" t="str">
        <f>[1]CODES!$A459</f>
        <v>0313299</v>
      </c>
      <c r="B97" s="53" t="str">
        <f>IF($AE$3=1,[1]CODES!$B459,IF($AE$3=2,[1]CODES!$C459,[1]CODES!$D459))</f>
        <v>All tourist campsites</v>
      </c>
      <c r="C97" s="54" t="str">
        <f t="shared" si="17"/>
        <v/>
      </c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49" t="str">
        <f t="shared" si="18"/>
        <v/>
      </c>
      <c r="AA97" s="49" t="str">
        <f t="shared" si="19"/>
        <v/>
      </c>
      <c r="AB97" s="51"/>
      <c r="AC97" s="51"/>
      <c r="AD97" s="51"/>
      <c r="AE97" s="45" t="str">
        <f t="shared" si="20"/>
        <v>NO DATA</v>
      </c>
    </row>
    <row r="98" spans="1:31" s="69" customFormat="1" ht="31.5" thickTop="1" thickBot="1" x14ac:dyDescent="0.25">
      <c r="A98" s="38" t="str">
        <f>[1]CODES!$A460</f>
        <v>03133</v>
      </c>
      <c r="B98" s="39" t="str">
        <f>IF($AE$3=1,[1]CODES!$B460,IF($AE$3=2,[1]CODES!$C460,[1]CODES!$D460))</f>
        <v>OTHER COLLECTIVE ESTABLISHMENTS</v>
      </c>
      <c r="C98" s="40" t="str">
        <f t="shared" si="17"/>
        <v/>
      </c>
      <c r="D98" s="48">
        <f t="shared" ref="D98:Y98" si="25">SUM(D99:D107)</f>
        <v>0</v>
      </c>
      <c r="E98" s="48">
        <f t="shared" si="25"/>
        <v>0</v>
      </c>
      <c r="F98" s="48">
        <f t="shared" si="25"/>
        <v>0</v>
      </c>
      <c r="G98" s="48">
        <f t="shared" si="25"/>
        <v>0</v>
      </c>
      <c r="H98" s="48">
        <f t="shared" si="25"/>
        <v>0</v>
      </c>
      <c r="I98" s="48">
        <f t="shared" si="25"/>
        <v>0</v>
      </c>
      <c r="J98" s="48">
        <f t="shared" si="25"/>
        <v>0</v>
      </c>
      <c r="K98" s="48">
        <f t="shared" si="25"/>
        <v>0</v>
      </c>
      <c r="L98" s="48">
        <f t="shared" si="25"/>
        <v>0</v>
      </c>
      <c r="M98" s="48">
        <f t="shared" si="25"/>
        <v>0</v>
      </c>
      <c r="N98" s="48">
        <f t="shared" si="25"/>
        <v>0</v>
      </c>
      <c r="O98" s="48">
        <f t="shared" si="25"/>
        <v>0</v>
      </c>
      <c r="P98" s="48">
        <f t="shared" si="25"/>
        <v>0</v>
      </c>
      <c r="Q98" s="48">
        <f t="shared" si="25"/>
        <v>0</v>
      </c>
      <c r="R98" s="48">
        <f t="shared" si="25"/>
        <v>0</v>
      </c>
      <c r="S98" s="48">
        <f t="shared" si="25"/>
        <v>0</v>
      </c>
      <c r="T98" s="48">
        <f t="shared" si="25"/>
        <v>0</v>
      </c>
      <c r="U98" s="48">
        <f t="shared" si="25"/>
        <v>0</v>
      </c>
      <c r="V98" s="48">
        <f t="shared" si="25"/>
        <v>0</v>
      </c>
      <c r="W98" s="48">
        <f t="shared" si="25"/>
        <v>0</v>
      </c>
      <c r="X98" s="48">
        <f t="shared" si="25"/>
        <v>0</v>
      </c>
      <c r="Y98" s="48">
        <f t="shared" si="25"/>
        <v>0</v>
      </c>
      <c r="Z98" s="68" t="str">
        <f t="shared" si="18"/>
        <v/>
      </c>
      <c r="AA98" s="68" t="str">
        <f t="shared" si="19"/>
        <v/>
      </c>
      <c r="AB98" s="50"/>
      <c r="AC98" s="50"/>
      <c r="AD98" s="50"/>
      <c r="AE98" s="45" t="str">
        <f t="shared" si="20"/>
        <v>NO DATA</v>
      </c>
    </row>
    <row r="99" spans="1:31" ht="15.75" thickTop="1" thickBot="1" x14ac:dyDescent="0.25">
      <c r="A99" s="52" t="str">
        <f>[1]CODES!$A461</f>
        <v>0313300</v>
      </c>
      <c r="B99" s="53" t="str">
        <f>IF($AE$3=1,[1]CODES!$B461,IF($AE$3=2,[1]CODES!$C461,[1]CODES!$D461))</f>
        <v>Youth hostels</v>
      </c>
      <c r="C99" s="54" t="str">
        <f t="shared" si="17"/>
        <v/>
      </c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49" t="str">
        <f t="shared" si="18"/>
        <v/>
      </c>
      <c r="AA99" s="49" t="str">
        <f t="shared" si="19"/>
        <v/>
      </c>
      <c r="AB99" s="51"/>
      <c r="AC99" s="51"/>
      <c r="AD99" s="51"/>
      <c r="AE99" s="45" t="str">
        <f t="shared" si="20"/>
        <v>NO DATA</v>
      </c>
    </row>
    <row r="100" spans="1:31" ht="15.75" thickTop="1" thickBot="1" x14ac:dyDescent="0.25">
      <c r="A100" s="52" t="str">
        <f>[1]CODES!$A462</f>
        <v>0313301</v>
      </c>
      <c r="B100" s="53" t="str">
        <f>IF($AE$3=1,[1]CODES!$B462,IF($AE$3=2,[1]CODES!$C462,[1]CODES!$D462))</f>
        <v>Tourist dormitories</v>
      </c>
      <c r="C100" s="54" t="str">
        <f t="shared" si="17"/>
        <v/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49" t="str">
        <f t="shared" si="18"/>
        <v/>
      </c>
      <c r="AA100" s="49" t="str">
        <f t="shared" si="19"/>
        <v/>
      </c>
      <c r="AB100" s="51"/>
      <c r="AC100" s="51"/>
      <c r="AD100" s="51"/>
      <c r="AE100" s="45" t="str">
        <f t="shared" si="20"/>
        <v>NO DATA</v>
      </c>
    </row>
    <row r="101" spans="1:31" ht="15.75" thickTop="1" thickBot="1" x14ac:dyDescent="0.25">
      <c r="A101" s="52" t="str">
        <f>[1]CODES!$A463</f>
        <v>0313302</v>
      </c>
      <c r="B101" s="53" t="str">
        <f>IF($AE$3=1,[1]CODES!$B463,IF($AE$3=2,[1]CODES!$C463,[1]CODES!$D463))</f>
        <v>Group accommodation</v>
      </c>
      <c r="C101" s="54" t="str">
        <f t="shared" si="17"/>
        <v/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49" t="str">
        <f t="shared" si="18"/>
        <v/>
      </c>
      <c r="AA101" s="49" t="str">
        <f t="shared" si="19"/>
        <v/>
      </c>
      <c r="AB101" s="51"/>
      <c r="AC101" s="51"/>
      <c r="AD101" s="51"/>
      <c r="AE101" s="45" t="str">
        <f t="shared" si="20"/>
        <v>NO DATA</v>
      </c>
    </row>
    <row r="102" spans="1:31" ht="15.75" thickTop="1" thickBot="1" x14ac:dyDescent="0.25">
      <c r="A102" s="52" t="str">
        <f>[1]CODES!$A464</f>
        <v>0313303</v>
      </c>
      <c r="B102" s="53" t="str">
        <f>IF($AE$3=1,[1]CODES!$B464,IF($AE$3=2,[1]CODES!$C464,[1]CODES!$D464))</f>
        <v>Holiday homes for the elderly</v>
      </c>
      <c r="C102" s="54" t="str">
        <f t="shared" si="17"/>
        <v/>
      </c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49" t="str">
        <f t="shared" si="18"/>
        <v/>
      </c>
      <c r="AA102" s="49" t="str">
        <f t="shared" si="19"/>
        <v/>
      </c>
      <c r="AB102" s="51"/>
      <c r="AC102" s="51"/>
      <c r="AD102" s="51"/>
      <c r="AE102" s="45" t="str">
        <f t="shared" si="20"/>
        <v>NO DATA</v>
      </c>
    </row>
    <row r="103" spans="1:31" ht="30" thickTop="1" thickBot="1" x14ac:dyDescent="0.25">
      <c r="A103" s="52" t="str">
        <f>[1]CODES!$A465</f>
        <v>0313304</v>
      </c>
      <c r="B103" s="53" t="str">
        <f>IF($AE$3=1,[1]CODES!$B465,IF($AE$3=2,[1]CODES!$C465,[1]CODES!$D465))</f>
        <v>Holiday accommodation employees/workers</v>
      </c>
      <c r="C103" s="54" t="str">
        <f t="shared" si="17"/>
        <v/>
      </c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49" t="str">
        <f t="shared" si="18"/>
        <v/>
      </c>
      <c r="AA103" s="49" t="str">
        <f t="shared" si="19"/>
        <v/>
      </c>
      <c r="AB103" s="51"/>
      <c r="AC103" s="51"/>
      <c r="AD103" s="51"/>
      <c r="AE103" s="45" t="str">
        <f t="shared" si="20"/>
        <v>NO DATA</v>
      </c>
    </row>
    <row r="104" spans="1:31" ht="15.75" thickTop="1" thickBot="1" x14ac:dyDescent="0.25">
      <c r="A104" s="52" t="str">
        <f>[1]CODES!$A466</f>
        <v>0313305</v>
      </c>
      <c r="B104" s="53" t="str">
        <f>IF($AE$3=1,[1]CODES!$B466,IF($AE$3=2,[1]CODES!$C466,[1]CODES!$D466))</f>
        <v>Halls/school dormitories</v>
      </c>
      <c r="C104" s="54" t="str">
        <f t="shared" si="17"/>
        <v/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49" t="str">
        <f t="shared" ref="Z104:Z123" si="26">IF(N(Y104)=0,"",Y104/Y$8*100)</f>
        <v/>
      </c>
      <c r="AA104" s="49" t="str">
        <f t="shared" ref="AA104:AA123" si="27">IF(OR(N(Y104)=0,N(X104)=0),"",Y104/X104*100-100)</f>
        <v/>
      </c>
      <c r="AB104" s="51"/>
      <c r="AC104" s="51"/>
      <c r="AD104" s="51"/>
      <c r="AE104" s="45" t="str">
        <f t="shared" ref="AE104:AE123" si="28">IF(MAX(U104:Y104)&gt;0,IF(AE$3=1,$B$3,IF(AE$3=2,$C$3,$D$3)),IF(AE$3=1,$E$3,IF(AE$3=2,$F$3,$G$3)))</f>
        <v>NO DATA</v>
      </c>
    </row>
    <row r="105" spans="1:31" ht="15.75" thickTop="1" thickBot="1" x14ac:dyDescent="0.25">
      <c r="A105" s="52" t="str">
        <f>[1]CODES!$A467</f>
        <v>0313306</v>
      </c>
      <c r="B105" s="53" t="str">
        <f>IF($AE$3=1,[1]CODES!$B467,IF($AE$3=2,[1]CODES!$C467,[1]CODES!$D467))</f>
        <v>Recreation centres</v>
      </c>
      <c r="C105" s="54" t="str">
        <f t="shared" si="17"/>
        <v/>
      </c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49" t="str">
        <f t="shared" si="26"/>
        <v/>
      </c>
      <c r="AA105" s="49" t="str">
        <f t="shared" si="27"/>
        <v/>
      </c>
      <c r="AB105" s="51"/>
      <c r="AC105" s="51"/>
      <c r="AD105" s="51"/>
      <c r="AE105" s="45" t="str">
        <f t="shared" si="28"/>
        <v>NO DATA</v>
      </c>
    </row>
    <row r="106" spans="1:31" ht="15.75" thickTop="1" thickBot="1" x14ac:dyDescent="0.25">
      <c r="A106" s="52" t="str">
        <f>[1]CODES!$A468</f>
        <v>0313398</v>
      </c>
      <c r="B106" s="53" t="str">
        <f>IF($AE$3=1,[1]CODES!$B468,IF($AE$3=2,[1]CODES!$C468,[1]CODES!$D468))</f>
        <v>Others (specify)</v>
      </c>
      <c r="C106" s="54" t="str">
        <f t="shared" si="17"/>
        <v/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49" t="str">
        <f t="shared" si="26"/>
        <v/>
      </c>
      <c r="AA106" s="49" t="str">
        <f t="shared" si="27"/>
        <v/>
      </c>
      <c r="AB106" s="51"/>
      <c r="AC106" s="51"/>
      <c r="AD106" s="51"/>
      <c r="AE106" s="45" t="str">
        <f t="shared" si="28"/>
        <v>NO DATA</v>
      </c>
    </row>
    <row r="107" spans="1:31" ht="15.75" thickTop="1" thickBot="1" x14ac:dyDescent="0.25">
      <c r="A107" s="52" t="str">
        <f>[1]CODES!$A469</f>
        <v>0313399</v>
      </c>
      <c r="B107" s="53" t="str">
        <f>IF($AE$3=1,[1]CODES!$B469,IF($AE$3=2,[1]CODES!$C469,[1]CODES!$D469))</f>
        <v>All other collective establishments</v>
      </c>
      <c r="C107" s="54" t="str">
        <f t="shared" si="17"/>
        <v/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49" t="str">
        <f t="shared" si="26"/>
        <v/>
      </c>
      <c r="AA107" s="49" t="str">
        <f t="shared" si="27"/>
        <v/>
      </c>
      <c r="AB107" s="51"/>
      <c r="AC107" s="51"/>
      <c r="AD107" s="51"/>
      <c r="AE107" s="45" t="str">
        <f t="shared" si="28"/>
        <v>NO DATA</v>
      </c>
    </row>
    <row r="108" spans="1:31" s="69" customFormat="1" ht="31.5" thickTop="1" thickBot="1" x14ac:dyDescent="0.25">
      <c r="A108" s="38" t="str">
        <f>[1]CODES!$A470</f>
        <v>032</v>
      </c>
      <c r="B108" s="39" t="str">
        <f>IF($AE$3=1,[1]CODES!$B470,IF($AE$3=2,[1]CODES!$C470,[1]CODES!$D470))</f>
        <v>TOTAL PRIVATE TOURISM ACCOMMODATION</v>
      </c>
      <c r="C108" s="40" t="str">
        <f t="shared" si="17"/>
        <v/>
      </c>
      <c r="D108" s="48">
        <f t="shared" ref="D108:Y108" si="29">SUM(D109)</f>
        <v>0</v>
      </c>
      <c r="E108" s="48">
        <f t="shared" si="29"/>
        <v>0</v>
      </c>
      <c r="F108" s="48">
        <f t="shared" si="29"/>
        <v>0</v>
      </c>
      <c r="G108" s="48">
        <f t="shared" si="29"/>
        <v>0</v>
      </c>
      <c r="H108" s="48">
        <f t="shared" si="29"/>
        <v>0</v>
      </c>
      <c r="I108" s="48">
        <f t="shared" si="29"/>
        <v>0</v>
      </c>
      <c r="J108" s="48">
        <f t="shared" si="29"/>
        <v>0</v>
      </c>
      <c r="K108" s="48">
        <f t="shared" si="29"/>
        <v>0</v>
      </c>
      <c r="L108" s="48">
        <f t="shared" si="29"/>
        <v>0</v>
      </c>
      <c r="M108" s="48">
        <f t="shared" si="29"/>
        <v>0</v>
      </c>
      <c r="N108" s="48">
        <f t="shared" si="29"/>
        <v>0</v>
      </c>
      <c r="O108" s="48">
        <f t="shared" si="29"/>
        <v>0</v>
      </c>
      <c r="P108" s="48">
        <f t="shared" si="29"/>
        <v>0</v>
      </c>
      <c r="Q108" s="48">
        <f t="shared" si="29"/>
        <v>0</v>
      </c>
      <c r="R108" s="48">
        <f t="shared" si="29"/>
        <v>0</v>
      </c>
      <c r="S108" s="48">
        <f t="shared" si="29"/>
        <v>0</v>
      </c>
      <c r="T108" s="48">
        <f t="shared" si="29"/>
        <v>0</v>
      </c>
      <c r="U108" s="48">
        <f t="shared" si="29"/>
        <v>0</v>
      </c>
      <c r="V108" s="48">
        <f t="shared" si="29"/>
        <v>0</v>
      </c>
      <c r="W108" s="48">
        <f t="shared" si="29"/>
        <v>0</v>
      </c>
      <c r="X108" s="48">
        <f t="shared" si="29"/>
        <v>0</v>
      </c>
      <c r="Y108" s="48">
        <f t="shared" si="29"/>
        <v>0</v>
      </c>
      <c r="Z108" s="68" t="str">
        <f t="shared" si="26"/>
        <v/>
      </c>
      <c r="AA108" s="68" t="str">
        <f t="shared" si="27"/>
        <v/>
      </c>
      <c r="AB108" s="50"/>
      <c r="AC108" s="50"/>
      <c r="AD108" s="50"/>
      <c r="AE108" s="45" t="str">
        <f t="shared" si="28"/>
        <v>NO DATA</v>
      </c>
    </row>
    <row r="109" spans="1:31" s="69" customFormat="1" ht="31.5" thickTop="1" thickBot="1" x14ac:dyDescent="0.25">
      <c r="A109" s="38" t="str">
        <f>[1]CODES!$A471</f>
        <v>0321</v>
      </c>
      <c r="B109" s="39" t="str">
        <f>IF($AE$3=1,[1]CODES!$B471,IF($AE$3=2,[1]CODES!$C471,[1]CODES!$D471))</f>
        <v>PRIVATE TOURISM ACCOMMODATION</v>
      </c>
      <c r="C109" s="40" t="str">
        <f t="shared" si="17"/>
        <v/>
      </c>
      <c r="D109" s="48">
        <f t="shared" ref="D109:Y109" si="30">SUM(D110,D115,D117,D119,D121)</f>
        <v>0</v>
      </c>
      <c r="E109" s="48">
        <f t="shared" si="30"/>
        <v>0</v>
      </c>
      <c r="F109" s="48">
        <f t="shared" si="30"/>
        <v>0</v>
      </c>
      <c r="G109" s="48">
        <f t="shared" si="30"/>
        <v>0</v>
      </c>
      <c r="H109" s="48">
        <f t="shared" si="30"/>
        <v>0</v>
      </c>
      <c r="I109" s="48">
        <f t="shared" si="30"/>
        <v>0</v>
      </c>
      <c r="J109" s="48">
        <f t="shared" si="30"/>
        <v>0</v>
      </c>
      <c r="K109" s="48">
        <f t="shared" si="30"/>
        <v>0</v>
      </c>
      <c r="L109" s="48">
        <f t="shared" si="30"/>
        <v>0</v>
      </c>
      <c r="M109" s="48">
        <f t="shared" si="30"/>
        <v>0</v>
      </c>
      <c r="N109" s="48">
        <f t="shared" si="30"/>
        <v>0</v>
      </c>
      <c r="O109" s="48">
        <f t="shared" si="30"/>
        <v>0</v>
      </c>
      <c r="P109" s="48">
        <f t="shared" si="30"/>
        <v>0</v>
      </c>
      <c r="Q109" s="48">
        <f t="shared" si="30"/>
        <v>0</v>
      </c>
      <c r="R109" s="48">
        <f t="shared" si="30"/>
        <v>0</v>
      </c>
      <c r="S109" s="48">
        <f t="shared" si="30"/>
        <v>0</v>
      </c>
      <c r="T109" s="48">
        <f t="shared" si="30"/>
        <v>0</v>
      </c>
      <c r="U109" s="48">
        <f t="shared" si="30"/>
        <v>0</v>
      </c>
      <c r="V109" s="48">
        <f t="shared" si="30"/>
        <v>0</v>
      </c>
      <c r="W109" s="48">
        <f t="shared" si="30"/>
        <v>0</v>
      </c>
      <c r="X109" s="48">
        <f t="shared" si="30"/>
        <v>0</v>
      </c>
      <c r="Y109" s="48">
        <f t="shared" si="30"/>
        <v>0</v>
      </c>
      <c r="Z109" s="68" t="str">
        <f t="shared" si="26"/>
        <v/>
      </c>
      <c r="AA109" s="68" t="str">
        <f t="shared" si="27"/>
        <v/>
      </c>
      <c r="AB109" s="50"/>
      <c r="AC109" s="50"/>
      <c r="AD109" s="50"/>
      <c r="AE109" s="45" t="str">
        <f t="shared" si="28"/>
        <v>NO DATA</v>
      </c>
    </row>
    <row r="110" spans="1:31" s="69" customFormat="1" ht="16.5" thickTop="1" thickBot="1" x14ac:dyDescent="0.25">
      <c r="A110" s="38" t="str">
        <f>[1]CODES!$A472</f>
        <v>03211</v>
      </c>
      <c r="B110" s="39" t="str">
        <f>IF($AE$3=1,[1]CODES!$B472,IF($AE$3=2,[1]CODES!$C472,[1]CODES!$D472))</f>
        <v>OWNED DWELLINGS</v>
      </c>
      <c r="C110" s="40" t="str">
        <f t="shared" si="17"/>
        <v/>
      </c>
      <c r="D110" s="48">
        <f t="shared" ref="D110:Y110" si="31">SUM(D111:D114)</f>
        <v>0</v>
      </c>
      <c r="E110" s="48">
        <f t="shared" si="31"/>
        <v>0</v>
      </c>
      <c r="F110" s="48">
        <f t="shared" si="31"/>
        <v>0</v>
      </c>
      <c r="G110" s="48">
        <f t="shared" si="31"/>
        <v>0</v>
      </c>
      <c r="H110" s="48">
        <f t="shared" si="31"/>
        <v>0</v>
      </c>
      <c r="I110" s="48">
        <f t="shared" si="31"/>
        <v>0</v>
      </c>
      <c r="J110" s="48">
        <f t="shared" si="31"/>
        <v>0</v>
      </c>
      <c r="K110" s="48">
        <f t="shared" si="31"/>
        <v>0</v>
      </c>
      <c r="L110" s="48">
        <f t="shared" si="31"/>
        <v>0</v>
      </c>
      <c r="M110" s="48">
        <f t="shared" si="31"/>
        <v>0</v>
      </c>
      <c r="N110" s="48">
        <f t="shared" si="31"/>
        <v>0</v>
      </c>
      <c r="O110" s="48">
        <f t="shared" si="31"/>
        <v>0</v>
      </c>
      <c r="P110" s="48">
        <f t="shared" si="31"/>
        <v>0</v>
      </c>
      <c r="Q110" s="48">
        <f t="shared" si="31"/>
        <v>0</v>
      </c>
      <c r="R110" s="48">
        <f t="shared" si="31"/>
        <v>0</v>
      </c>
      <c r="S110" s="48">
        <f t="shared" si="31"/>
        <v>0</v>
      </c>
      <c r="T110" s="48">
        <f t="shared" si="31"/>
        <v>0</v>
      </c>
      <c r="U110" s="48">
        <f t="shared" si="31"/>
        <v>0</v>
      </c>
      <c r="V110" s="48">
        <f t="shared" si="31"/>
        <v>0</v>
      </c>
      <c r="W110" s="48">
        <f t="shared" si="31"/>
        <v>0</v>
      </c>
      <c r="X110" s="48">
        <f t="shared" si="31"/>
        <v>0</v>
      </c>
      <c r="Y110" s="48">
        <f t="shared" si="31"/>
        <v>0</v>
      </c>
      <c r="Z110" s="68" t="str">
        <f t="shared" si="26"/>
        <v/>
      </c>
      <c r="AA110" s="68" t="str">
        <f t="shared" si="27"/>
        <v/>
      </c>
      <c r="AB110" s="50"/>
      <c r="AC110" s="50"/>
      <c r="AD110" s="50"/>
      <c r="AE110" s="45" t="str">
        <f t="shared" si="28"/>
        <v>NO DATA</v>
      </c>
    </row>
    <row r="111" spans="1:31" ht="15.75" thickTop="1" thickBot="1" x14ac:dyDescent="0.25">
      <c r="A111" s="52" t="str">
        <f>[1]CODES!$A473</f>
        <v>0321100</v>
      </c>
      <c r="B111" s="53" t="str">
        <f>IF($AE$3=1,[1]CODES!$B473,IF($AE$3=2,[1]CODES!$C473,[1]CODES!$D473))</f>
        <v>Second homes</v>
      </c>
      <c r="C111" s="54" t="str">
        <f t="shared" si="17"/>
        <v/>
      </c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49" t="str">
        <f t="shared" si="26"/>
        <v/>
      </c>
      <c r="AA111" s="49" t="str">
        <f t="shared" si="27"/>
        <v/>
      </c>
      <c r="AB111" s="51"/>
      <c r="AC111" s="51"/>
      <c r="AD111" s="51"/>
      <c r="AE111" s="45" t="str">
        <f t="shared" si="28"/>
        <v>NO DATA</v>
      </c>
    </row>
    <row r="112" spans="1:31" ht="15.75" thickTop="1" thickBot="1" x14ac:dyDescent="0.25">
      <c r="A112" s="52" t="str">
        <f>[1]CODES!$A474</f>
        <v>0321101</v>
      </c>
      <c r="B112" s="53" t="str">
        <f>IF($AE$3=1,[1]CODES!$B474,IF($AE$3=2,[1]CODES!$C474,[1]CODES!$D474))</f>
        <v>Time-sharing dwellings</v>
      </c>
      <c r="C112" s="54" t="str">
        <f t="shared" si="17"/>
        <v/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49" t="str">
        <f t="shared" si="26"/>
        <v/>
      </c>
      <c r="AA112" s="49" t="str">
        <f t="shared" si="27"/>
        <v/>
      </c>
      <c r="AB112" s="51"/>
      <c r="AC112" s="51"/>
      <c r="AD112" s="51"/>
      <c r="AE112" s="45" t="str">
        <f t="shared" si="28"/>
        <v>NO DATA</v>
      </c>
    </row>
    <row r="113" spans="1:31" ht="15.75" thickTop="1" thickBot="1" x14ac:dyDescent="0.25">
      <c r="A113" s="52" t="str">
        <f>[1]CODES!$A475</f>
        <v>0321198</v>
      </c>
      <c r="B113" s="53" t="str">
        <f>IF($AE$3=1,[1]CODES!$B475,IF($AE$3=2,[1]CODES!$C475,[1]CODES!$D475))</f>
        <v>Others (specify)</v>
      </c>
      <c r="C113" s="54" t="str">
        <f t="shared" si="17"/>
        <v/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49" t="str">
        <f t="shared" si="26"/>
        <v/>
      </c>
      <c r="AA113" s="49" t="str">
        <f t="shared" si="27"/>
        <v/>
      </c>
      <c r="AB113" s="51"/>
      <c r="AC113" s="51"/>
      <c r="AD113" s="51"/>
      <c r="AE113" s="45" t="str">
        <f t="shared" si="28"/>
        <v>NO DATA</v>
      </c>
    </row>
    <row r="114" spans="1:31" ht="15.75" thickTop="1" thickBot="1" x14ac:dyDescent="0.25">
      <c r="A114" s="52" t="str">
        <f>[1]CODES!$A476</f>
        <v>0321199</v>
      </c>
      <c r="B114" s="53" t="str">
        <f>IF($AE$3=1,[1]CODES!$B476,IF($AE$3=2,[1]CODES!$C476,[1]CODES!$D476))</f>
        <v>All owned dwellings</v>
      </c>
      <c r="C114" s="54" t="str">
        <f t="shared" si="17"/>
        <v/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49" t="str">
        <f t="shared" si="26"/>
        <v/>
      </c>
      <c r="AA114" s="49" t="str">
        <f t="shared" si="27"/>
        <v/>
      </c>
      <c r="AB114" s="51"/>
      <c r="AC114" s="51"/>
      <c r="AD114" s="51"/>
      <c r="AE114" s="45" t="str">
        <f t="shared" si="28"/>
        <v>NO DATA</v>
      </c>
    </row>
    <row r="115" spans="1:31" s="69" customFormat="1" ht="31.5" thickTop="1" thickBot="1" x14ac:dyDescent="0.25">
      <c r="A115" s="38" t="str">
        <f>[1]CODES!$A477</f>
        <v>03212</v>
      </c>
      <c r="B115" s="39" t="str">
        <f>IF($AE$3=1,[1]CODES!$B477,IF($AE$3=2,[1]CODES!$C477,[1]CODES!$D477))</f>
        <v>RENTED ROOMS IN FAMILY HOMES</v>
      </c>
      <c r="C115" s="40" t="str">
        <f t="shared" si="17"/>
        <v/>
      </c>
      <c r="D115" s="48">
        <f t="shared" ref="D115:Y115" si="32">D116</f>
        <v>0</v>
      </c>
      <c r="E115" s="48">
        <f t="shared" si="32"/>
        <v>0</v>
      </c>
      <c r="F115" s="48">
        <f t="shared" si="32"/>
        <v>0</v>
      </c>
      <c r="G115" s="48">
        <f t="shared" si="32"/>
        <v>0</v>
      </c>
      <c r="H115" s="48">
        <f t="shared" si="32"/>
        <v>0</v>
      </c>
      <c r="I115" s="48">
        <f t="shared" si="32"/>
        <v>0</v>
      </c>
      <c r="J115" s="48">
        <f t="shared" si="32"/>
        <v>0</v>
      </c>
      <c r="K115" s="48">
        <f t="shared" si="32"/>
        <v>0</v>
      </c>
      <c r="L115" s="48">
        <f t="shared" si="32"/>
        <v>0</v>
      </c>
      <c r="M115" s="48">
        <f t="shared" si="32"/>
        <v>0</v>
      </c>
      <c r="N115" s="48">
        <f t="shared" si="32"/>
        <v>0</v>
      </c>
      <c r="O115" s="48">
        <f t="shared" si="32"/>
        <v>0</v>
      </c>
      <c r="P115" s="48">
        <f t="shared" si="32"/>
        <v>0</v>
      </c>
      <c r="Q115" s="48">
        <f t="shared" si="32"/>
        <v>0</v>
      </c>
      <c r="R115" s="48">
        <f t="shared" si="32"/>
        <v>0</v>
      </c>
      <c r="S115" s="48">
        <f t="shared" si="32"/>
        <v>0</v>
      </c>
      <c r="T115" s="48">
        <f t="shared" si="32"/>
        <v>0</v>
      </c>
      <c r="U115" s="48">
        <f t="shared" si="32"/>
        <v>0</v>
      </c>
      <c r="V115" s="48">
        <f t="shared" si="32"/>
        <v>0</v>
      </c>
      <c r="W115" s="48">
        <f t="shared" si="32"/>
        <v>0</v>
      </c>
      <c r="X115" s="48">
        <f t="shared" si="32"/>
        <v>0</v>
      </c>
      <c r="Y115" s="48">
        <f t="shared" si="32"/>
        <v>0</v>
      </c>
      <c r="Z115" s="68" t="str">
        <f t="shared" si="26"/>
        <v/>
      </c>
      <c r="AA115" s="68" t="str">
        <f t="shared" si="27"/>
        <v/>
      </c>
      <c r="AB115" s="50"/>
      <c r="AC115" s="50"/>
      <c r="AD115" s="50"/>
      <c r="AE115" s="45" t="str">
        <f t="shared" si="28"/>
        <v>NO DATA</v>
      </c>
    </row>
    <row r="116" spans="1:31" ht="15.75" thickTop="1" thickBot="1" x14ac:dyDescent="0.25">
      <c r="A116" s="52" t="str">
        <f>[1]CODES!$A478</f>
        <v>0321200</v>
      </c>
      <c r="B116" s="53" t="str">
        <f>IF($AE$3=1,[1]CODES!$B478,IF($AE$3=2,[1]CODES!$C478,[1]CODES!$D478))</f>
        <v>Rented rooms in family homes</v>
      </c>
      <c r="C116" s="54" t="str">
        <f t="shared" si="17"/>
        <v/>
      </c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49" t="str">
        <f t="shared" si="26"/>
        <v/>
      </c>
      <c r="AA116" s="49" t="str">
        <f t="shared" si="27"/>
        <v/>
      </c>
      <c r="AB116" s="51"/>
      <c r="AC116" s="51"/>
      <c r="AD116" s="51"/>
      <c r="AE116" s="45" t="str">
        <f t="shared" si="28"/>
        <v>NO DATA</v>
      </c>
    </row>
    <row r="117" spans="1:31" ht="46.5" thickTop="1" thickBot="1" x14ac:dyDescent="0.25">
      <c r="A117" s="38" t="str">
        <f>[1]CODES!$A479</f>
        <v>03213</v>
      </c>
      <c r="B117" s="39" t="str">
        <f>IF($AE$3=1,[1]CODES!$B479,IF($AE$3=2,[1]CODES!$C479,[1]CODES!$D479))</f>
        <v>DWELLINGS RENTED FROM PRIVATE INDIVIDUALS OR PROFESSIONAL AGENCIES</v>
      </c>
      <c r="C117" s="40" t="str">
        <f t="shared" si="17"/>
        <v/>
      </c>
      <c r="D117" s="48">
        <f t="shared" ref="D117:Y117" si="33">D118</f>
        <v>0</v>
      </c>
      <c r="E117" s="48">
        <f t="shared" si="33"/>
        <v>0</v>
      </c>
      <c r="F117" s="48">
        <f t="shared" si="33"/>
        <v>0</v>
      </c>
      <c r="G117" s="48">
        <f t="shared" si="33"/>
        <v>0</v>
      </c>
      <c r="H117" s="48">
        <f t="shared" si="33"/>
        <v>0</v>
      </c>
      <c r="I117" s="48">
        <f t="shared" si="33"/>
        <v>0</v>
      </c>
      <c r="J117" s="48">
        <f t="shared" si="33"/>
        <v>0</v>
      </c>
      <c r="K117" s="48">
        <f t="shared" si="33"/>
        <v>0</v>
      </c>
      <c r="L117" s="48">
        <f t="shared" si="33"/>
        <v>0</v>
      </c>
      <c r="M117" s="48">
        <f t="shared" si="33"/>
        <v>0</v>
      </c>
      <c r="N117" s="48">
        <f t="shared" si="33"/>
        <v>0</v>
      </c>
      <c r="O117" s="48">
        <f t="shared" si="33"/>
        <v>0</v>
      </c>
      <c r="P117" s="48">
        <f t="shared" si="33"/>
        <v>0</v>
      </c>
      <c r="Q117" s="48">
        <f t="shared" si="33"/>
        <v>0</v>
      </c>
      <c r="R117" s="48">
        <f t="shared" si="33"/>
        <v>0</v>
      </c>
      <c r="S117" s="48">
        <f t="shared" si="33"/>
        <v>0</v>
      </c>
      <c r="T117" s="48">
        <f t="shared" si="33"/>
        <v>0</v>
      </c>
      <c r="U117" s="48">
        <f t="shared" si="33"/>
        <v>0</v>
      </c>
      <c r="V117" s="48">
        <f t="shared" si="33"/>
        <v>0</v>
      </c>
      <c r="W117" s="48">
        <f t="shared" si="33"/>
        <v>0</v>
      </c>
      <c r="X117" s="48">
        <f t="shared" si="33"/>
        <v>0</v>
      </c>
      <c r="Y117" s="48">
        <f t="shared" si="33"/>
        <v>0</v>
      </c>
      <c r="Z117" s="68" t="str">
        <f t="shared" si="26"/>
        <v/>
      </c>
      <c r="AA117" s="68" t="str">
        <f t="shared" si="27"/>
        <v/>
      </c>
      <c r="AB117" s="50"/>
      <c r="AC117" s="51"/>
      <c r="AD117" s="51"/>
      <c r="AE117" s="45" t="str">
        <f t="shared" si="28"/>
        <v>NO DATA</v>
      </c>
    </row>
    <row r="118" spans="1:31" ht="15.75" thickTop="1" thickBot="1" x14ac:dyDescent="0.25">
      <c r="A118" s="52" t="str">
        <f>[1]CODES!$A480</f>
        <v>0321300</v>
      </c>
      <c r="B118" s="53" t="str">
        <f>IF($AE$3=1,[1]CODES!$B480,IF($AE$3=2,[1]CODES!$C480,[1]CODES!$D480))</f>
        <v>Rented villas/flats</v>
      </c>
      <c r="C118" s="54" t="str">
        <f t="shared" si="17"/>
        <v/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49" t="str">
        <f t="shared" si="26"/>
        <v/>
      </c>
      <c r="AA118" s="49" t="str">
        <f t="shared" si="27"/>
        <v/>
      </c>
      <c r="AB118" s="51"/>
      <c r="AC118" s="51"/>
      <c r="AD118" s="51"/>
      <c r="AE118" s="45" t="str">
        <f t="shared" si="28"/>
        <v>NO DATA</v>
      </c>
    </row>
    <row r="119" spans="1:31" ht="46.5" thickTop="1" thickBot="1" x14ac:dyDescent="0.25">
      <c r="A119" s="38" t="str">
        <f>[1]CODES!$A481</f>
        <v>03214</v>
      </c>
      <c r="B119" s="39" t="str">
        <f>IF($AE$3=1,[1]CODES!$B481,IF($AE$3=2,[1]CODES!$C481,[1]CODES!$D481))</f>
        <v>ACCOMMODATION PROVIDED WITHOUT CHARGE BY RELATIVES OR FRIENDS</v>
      </c>
      <c r="C119" s="40" t="str">
        <f t="shared" si="17"/>
        <v/>
      </c>
      <c r="D119" s="48">
        <f t="shared" ref="D119:Y119" si="34">D120</f>
        <v>0</v>
      </c>
      <c r="E119" s="48">
        <f t="shared" si="34"/>
        <v>0</v>
      </c>
      <c r="F119" s="48">
        <f t="shared" si="34"/>
        <v>0</v>
      </c>
      <c r="G119" s="48">
        <f t="shared" si="34"/>
        <v>0</v>
      </c>
      <c r="H119" s="48">
        <f t="shared" si="34"/>
        <v>0</v>
      </c>
      <c r="I119" s="48">
        <f t="shared" si="34"/>
        <v>0</v>
      </c>
      <c r="J119" s="48">
        <f t="shared" si="34"/>
        <v>0</v>
      </c>
      <c r="K119" s="48">
        <f t="shared" si="34"/>
        <v>0</v>
      </c>
      <c r="L119" s="48">
        <f t="shared" si="34"/>
        <v>0</v>
      </c>
      <c r="M119" s="48">
        <f t="shared" si="34"/>
        <v>0</v>
      </c>
      <c r="N119" s="48">
        <f t="shared" si="34"/>
        <v>0</v>
      </c>
      <c r="O119" s="48">
        <f t="shared" si="34"/>
        <v>0</v>
      </c>
      <c r="P119" s="48">
        <f t="shared" si="34"/>
        <v>0</v>
      </c>
      <c r="Q119" s="48">
        <f t="shared" si="34"/>
        <v>0</v>
      </c>
      <c r="R119" s="48">
        <f t="shared" si="34"/>
        <v>0</v>
      </c>
      <c r="S119" s="48">
        <f t="shared" si="34"/>
        <v>0</v>
      </c>
      <c r="T119" s="48">
        <f t="shared" si="34"/>
        <v>0</v>
      </c>
      <c r="U119" s="48">
        <f t="shared" si="34"/>
        <v>0</v>
      </c>
      <c r="V119" s="48">
        <f t="shared" si="34"/>
        <v>0</v>
      </c>
      <c r="W119" s="48">
        <f t="shared" si="34"/>
        <v>0</v>
      </c>
      <c r="X119" s="48">
        <f t="shared" si="34"/>
        <v>0</v>
      </c>
      <c r="Y119" s="48">
        <f t="shared" si="34"/>
        <v>0</v>
      </c>
      <c r="Z119" s="68" t="str">
        <f t="shared" si="26"/>
        <v/>
      </c>
      <c r="AA119" s="68" t="str">
        <f t="shared" si="27"/>
        <v/>
      </c>
      <c r="AB119" s="50"/>
      <c r="AC119" s="51"/>
      <c r="AD119" s="51"/>
      <c r="AE119" s="45" t="str">
        <f t="shared" si="28"/>
        <v>NO DATA</v>
      </c>
    </row>
    <row r="120" spans="1:31" ht="30" thickTop="1" thickBot="1" x14ac:dyDescent="0.25">
      <c r="A120" s="52" t="str">
        <f>[1]CODES!$A482</f>
        <v>0321400</v>
      </c>
      <c r="B120" s="53" t="str">
        <f>IF($AE$3=1,[1]CODES!$B482,IF($AE$3=2,[1]CODES!$C482,[1]CODES!$D482))</f>
        <v>Accommodation provided without charge by relatives or friends</v>
      </c>
      <c r="C120" s="54" t="str">
        <f t="shared" si="17"/>
        <v/>
      </c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49" t="str">
        <f t="shared" si="26"/>
        <v/>
      </c>
      <c r="AA120" s="49" t="str">
        <f t="shared" si="27"/>
        <v/>
      </c>
      <c r="AB120" s="51"/>
      <c r="AC120" s="51"/>
      <c r="AD120" s="51"/>
      <c r="AE120" s="45" t="str">
        <f t="shared" si="28"/>
        <v>NO DATA</v>
      </c>
    </row>
    <row r="121" spans="1:31" ht="31.5" thickTop="1" thickBot="1" x14ac:dyDescent="0.25">
      <c r="A121" s="38" t="str">
        <f>[1]CODES!$A483</f>
        <v>03215</v>
      </c>
      <c r="B121" s="39" t="str">
        <f>IF($AE$3=1,[1]CODES!$B483,IF($AE$3=2,[1]CODES!$C483,[1]CODES!$D483))</f>
        <v>OTHER PRIVATE ACCOMMODATION</v>
      </c>
      <c r="C121" s="40" t="str">
        <f t="shared" si="17"/>
        <v/>
      </c>
      <c r="D121" s="48">
        <f t="shared" ref="D121:Y121" si="35">SUM(D122:D123)</f>
        <v>0</v>
      </c>
      <c r="E121" s="48">
        <f t="shared" si="35"/>
        <v>0</v>
      </c>
      <c r="F121" s="48">
        <f t="shared" si="35"/>
        <v>0</v>
      </c>
      <c r="G121" s="48">
        <f t="shared" si="35"/>
        <v>0</v>
      </c>
      <c r="H121" s="48">
        <f t="shared" si="35"/>
        <v>0</v>
      </c>
      <c r="I121" s="48">
        <f t="shared" si="35"/>
        <v>0</v>
      </c>
      <c r="J121" s="48">
        <f t="shared" si="35"/>
        <v>0</v>
      </c>
      <c r="K121" s="48">
        <f t="shared" si="35"/>
        <v>0</v>
      </c>
      <c r="L121" s="48">
        <f t="shared" si="35"/>
        <v>0</v>
      </c>
      <c r="M121" s="48">
        <f t="shared" si="35"/>
        <v>0</v>
      </c>
      <c r="N121" s="48">
        <f t="shared" si="35"/>
        <v>0</v>
      </c>
      <c r="O121" s="48">
        <f t="shared" si="35"/>
        <v>0</v>
      </c>
      <c r="P121" s="48">
        <f t="shared" si="35"/>
        <v>0</v>
      </c>
      <c r="Q121" s="48">
        <f t="shared" si="35"/>
        <v>0</v>
      </c>
      <c r="R121" s="48">
        <f t="shared" si="35"/>
        <v>0</v>
      </c>
      <c r="S121" s="48">
        <f t="shared" si="35"/>
        <v>0</v>
      </c>
      <c r="T121" s="48">
        <f t="shared" si="35"/>
        <v>0</v>
      </c>
      <c r="U121" s="48">
        <f t="shared" si="35"/>
        <v>0</v>
      </c>
      <c r="V121" s="48">
        <f t="shared" si="35"/>
        <v>0</v>
      </c>
      <c r="W121" s="48">
        <f t="shared" si="35"/>
        <v>0</v>
      </c>
      <c r="X121" s="48">
        <f t="shared" si="35"/>
        <v>0</v>
      </c>
      <c r="Y121" s="48">
        <f t="shared" si="35"/>
        <v>0</v>
      </c>
      <c r="Z121" s="68" t="str">
        <f t="shared" si="26"/>
        <v/>
      </c>
      <c r="AA121" s="68" t="str">
        <f t="shared" si="27"/>
        <v/>
      </c>
      <c r="AB121" s="50"/>
      <c r="AC121" s="51"/>
      <c r="AD121" s="51"/>
      <c r="AE121" s="45" t="str">
        <f t="shared" si="28"/>
        <v>NO DATA</v>
      </c>
    </row>
    <row r="122" spans="1:31" ht="15.75" thickTop="1" thickBot="1" x14ac:dyDescent="0.25">
      <c r="A122" s="52" t="str">
        <f>[1]CODES!$A484</f>
        <v>0321500</v>
      </c>
      <c r="B122" s="53" t="str">
        <f>IF($AE$3=1,[1]CODES!$B484,IF($AE$3=2,[1]CODES!$C484,[1]CODES!$D484))</f>
        <v>Other private accommodation</v>
      </c>
      <c r="C122" s="54" t="str">
        <f t="shared" si="17"/>
        <v/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49" t="str">
        <f t="shared" si="26"/>
        <v/>
      </c>
      <c r="AA122" s="49" t="str">
        <f t="shared" si="27"/>
        <v/>
      </c>
      <c r="AB122" s="51"/>
      <c r="AC122" s="51"/>
      <c r="AD122" s="51"/>
      <c r="AE122" s="45" t="str">
        <f t="shared" si="28"/>
        <v>NO DATA</v>
      </c>
    </row>
    <row r="123" spans="1:31" ht="15.75" thickTop="1" thickBot="1" x14ac:dyDescent="0.25">
      <c r="A123" s="52" t="str">
        <f>[1]CODES!$A485</f>
        <v>0321501</v>
      </c>
      <c r="B123" s="53" t="str">
        <f>IF($AE$3=1,[1]CODES!$B485,IF($AE$3=2,[1]CODES!$C485,[1]CODES!$D485))</f>
        <v>All private accommodation</v>
      </c>
      <c r="C123" s="54" t="str">
        <f t="shared" si="17"/>
        <v/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49" t="str">
        <f t="shared" si="26"/>
        <v/>
      </c>
      <c r="AA123" s="49" t="str">
        <f t="shared" si="27"/>
        <v/>
      </c>
      <c r="AB123" s="51"/>
      <c r="AC123" s="51"/>
      <c r="AD123" s="51"/>
      <c r="AE123" s="45" t="str">
        <f t="shared" si="28"/>
        <v>NO DATA</v>
      </c>
    </row>
    <row r="124" spans="1:31" ht="3" customHeight="1" thickTop="1" thickBot="1" x14ac:dyDescent="0.25">
      <c r="A124" s="56"/>
      <c r="B124" s="57"/>
      <c r="C124" s="58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60" t="str">
        <f t="shared" ref="Z124" si="36">IF(N(V124)=0,"",V124/V$8*100)</f>
        <v/>
      </c>
      <c r="AA124" s="60" t="str">
        <f t="shared" ref="AA124" si="37">IF(OR(N(U124)=0,N(V124)=0),"",V124/U124*100-100)</f>
        <v/>
      </c>
      <c r="AB124" s="61"/>
      <c r="AC124" s="61"/>
      <c r="AD124" s="61"/>
      <c r="AE124" s="62" t="str">
        <f>IF($AE$3=1,$B$3,IF($AE$3=2,$C$3,$D$3))</f>
        <v>DATA</v>
      </c>
    </row>
    <row r="125" spans="1:31" ht="15.95" customHeight="1" thickTop="1" x14ac:dyDescent="0.2"/>
  </sheetData>
  <sheetProtection autoFilter="0"/>
  <autoFilter ref="AE6:AE124"/>
  <dataValidations count="1">
    <dataValidation type="whole" allowBlank="1" showInputMessage="1" showErrorMessage="1" sqref="D8:Y124">
      <formula1>0</formula1>
      <formula2>100000000000</formula2>
    </dataValidation>
  </dataValidations>
  <hyperlinks>
    <hyperlink ref="A3" r:id="rId1" display="http://statistics.unwto.org/news/2014-03-05/methodological-notes-tourism-statistics-database"/>
  </hyperlinks>
  <printOptions horizontalCentered="1"/>
  <pageMargins left="0" right="0" top="0.196850393700787" bottom="0.196850393700787" header="0" footer="0"/>
  <pageSetup paperSize="9" scale="80" fitToHeight="10" orientation="landscape" cellComments="atEnd" errors="blank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100</vt:lpstr>
      <vt:lpstr>210</vt:lpstr>
      <vt:lpstr>310</vt:lpstr>
      <vt:lpstr>510</vt:lpstr>
      <vt:lpstr>1400</vt:lpstr>
      <vt:lpstr>1401</vt:lpstr>
      <vt:lpstr>1402</vt:lpstr>
      <vt:lpstr>'1400'!Print_Area</vt:lpstr>
      <vt:lpstr>'1401'!Print_Area</vt:lpstr>
      <vt:lpstr>'1402'!Print_Area</vt:lpstr>
      <vt:lpstr>'210'!Print_Area</vt:lpstr>
      <vt:lpstr>'310'!Print_Area</vt:lpstr>
      <vt:lpstr>'510'!Print_Area</vt:lpstr>
      <vt:lpstr>'1400'!Print_Titles</vt:lpstr>
      <vt:lpstr>'1401'!Print_Titles</vt:lpstr>
      <vt:lpstr>'1402'!Print_Titles</vt:lpstr>
      <vt:lpstr>'210'!Print_Titles</vt:lpstr>
      <vt:lpstr>'310'!Print_Titles</vt:lpstr>
      <vt:lpstr>'510'!Print_Titles</vt:lpstr>
    </vt:vector>
  </TitlesOfParts>
  <Company>UNWTO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UNWTO</dc:creator>
  <cp:lastModifiedBy>OJOK DENIS</cp:lastModifiedBy>
  <dcterms:created xsi:type="dcterms:W3CDTF">2014-04-03T14:41:56Z</dcterms:created>
  <dcterms:modified xsi:type="dcterms:W3CDTF">2017-07-28T07:25:27Z</dcterms:modified>
</cp:coreProperties>
</file>